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3-2025\2-е чтение\исполнение\1 полугодие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Лист1!$A$1:$H$43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3" i="1"/>
  <c r="G22" i="1"/>
  <c r="G21" i="1"/>
  <c r="G20" i="1"/>
  <c r="G18" i="1"/>
  <c r="G17" i="1"/>
  <c r="G14" i="1"/>
  <c r="G13" i="1" l="1"/>
  <c r="G12" i="1"/>
  <c r="G11" i="1"/>
  <c r="G9" i="1"/>
  <c r="G8" i="1"/>
  <c r="G6" i="1"/>
  <c r="G7" i="1"/>
  <c r="F5" i="1"/>
  <c r="F6" i="1"/>
  <c r="F7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G5" i="1"/>
  <c r="D41" i="1"/>
  <c r="C41" i="1"/>
  <c r="D36" i="1"/>
  <c r="C36" i="1"/>
  <c r="D33" i="1"/>
  <c r="C33" i="1"/>
  <c r="D27" i="1"/>
  <c r="C27" i="1"/>
  <c r="D24" i="1"/>
  <c r="C24" i="1"/>
  <c r="D20" i="1"/>
  <c r="C20" i="1"/>
  <c r="D14" i="1"/>
  <c r="C14" i="1"/>
  <c r="D12" i="1"/>
  <c r="C12" i="1"/>
  <c r="D4" i="1"/>
  <c r="D43" i="1" s="1"/>
  <c r="F43" i="1" s="1"/>
  <c r="C4" i="1"/>
  <c r="C43" i="1" s="1"/>
  <c r="G4" i="1" l="1"/>
  <c r="F4" i="1"/>
  <c r="E4" i="1"/>
  <c r="E24" i="1"/>
  <c r="E41" i="1"/>
  <c r="E36" i="1" l="1"/>
  <c r="E33" i="1"/>
  <c r="E27" i="1"/>
  <c r="E20" i="1"/>
  <c r="E14" i="1"/>
  <c r="E12" i="1"/>
  <c r="E43" i="1" l="1"/>
</calcChain>
</file>

<file path=xl/sharedStrings.xml><?xml version="1.0" encoding="utf-8"?>
<sst xmlns="http://schemas.openxmlformats.org/spreadsheetml/2006/main" count="88" uniqueCount="88">
  <si>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</si>
  <si>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</si>
  <si>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</si>
  <si>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</si>
  <si>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</si>
  <si>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</si>
  <si>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</si>
  <si>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</si>
  <si>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</si>
  <si>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</si>
  <si>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</si>
  <si>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</si>
  <si>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</si>
  <si>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</si>
  <si>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</si>
  <si>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</si>
  <si>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</si>
  <si>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</si>
  <si>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</si>
  <si>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</si>
  <si>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</si>
  <si>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</si>
  <si>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</si>
  <si>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</si>
  <si>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</si>
  <si>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</si>
  <si>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</si>
  <si>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</si>
  <si>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</si>
  <si>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</si>
  <si>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</si>
  <si>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</si>
  <si>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</si>
  <si>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</si>
  <si>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</si>
  <si>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</si>
  <si>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</si>
  <si>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</si>
  <si>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</si>
  <si>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</si>
  <si>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</si>
  <si>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</si>
  <si>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</si>
  <si>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</si>
  <si>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</si>
  <si>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</si>
  <si>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</si>
  <si>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</si>
  <si>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</si>
  <si>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</si>
  <si>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</si>
  <si>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</si>
  <si>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</si>
  <si>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</si>
  <si>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</si>
  <si>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</si>
  <si>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</si>
  <si>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</si>
  <si>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</si>
  <si>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</si>
  <si>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</si>
  <si>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</si>
  <si>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</si>
  <si>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</si>
  <si>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</si>
  <si>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</si>
  <si>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</si>
  <si>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</si>
  <si>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</si>
  <si>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</si>
  <si>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</si>
  <si>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</si>
  <si>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</si>
  <si>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 xml:space="preserve">                                                                                                                                                                                                    (руб)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</si>
  <si>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</si>
  <si>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</si>
  <si>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</si>
  <si>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</si>
  <si>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>Гражданская оборона</t>
  </si>
  <si>
    <t>Водное хозяйство</t>
  </si>
  <si>
    <t>0406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</si>
  <si>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</si>
  <si>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</si>
  <si>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                               за  1 полугодие 2023  года</t>
  </si>
  <si>
    <t>Исполнено за  1 полугодие 2022г.</t>
  </si>
  <si>
    <t>Исполнено за 1 полугодие 2023 года</t>
  </si>
  <si>
    <t>0603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</si>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</sst>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5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right" vertical="center" shrinkToFit="1"/>
    </xf>
    <xf numFmtId="2" fontId="8" fillId="0" borderId="1" xfId="0" applyNumberFormat="1" applyFont="1" applyBorder="1" applyAlignment="1">
      <alignment horizontal="center" vertical="center"/>
    </xf>
    <xf numFmtId="4" fontId="2" fillId="0" borderId="5" xfId="1" applyFont="1" applyFill="1" applyBorder="1" applyAlignment="1" applyProtection="1">
      <alignment horizontal="center" vertical="center" shrinkToFit="1"/>
    </xf>
    <xf numFmtId="4" fontId="9" fillId="0" borderId="1" xfId="3" applyNumberFormat="1" applyFont="1" applyFill="1" applyBorder="1" applyProtection="1">
      <alignment horizontal="right" vertical="top" shrinkToFit="1"/>
    </xf>
    <xf numFmtId="4" fontId="9" fillId="0" borderId="1" xfId="3" applyNumberFormat="1" applyFont="1" applyFill="1" applyBorder="1" applyAlignment="1" applyProtection="1">
      <alignment horizontal="right" vertical="center" shrinkToFit="1"/>
    </xf>
    <xf numFmtId="4" fontId="0" fillId="0" borderId="1" xfId="3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2" fontId="8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8" zoomScaleNormal="100" zoomScaleSheetLayoutView="100" workbookViewId="0">
      <selection activeCell="G44" sqref="G44"/>
    </sheetView>
  </sheetViews>
  <sheetFormatPr defaultRowHeight="15" x14ac:dyDescent="0.25"/>
  <cols>
    <col min="1" max="1" width="46.85546875" customWidth="1"/>
    <col min="2" max="2" width="19.5703125" customWidth="1"/>
    <col min="3" max="3" width="19.5703125" style="7" customWidth="1"/>
    <col min="4" max="4" width="16.28515625" style="7" customWidth="1"/>
    <col min="5" max="5" width="18.85546875" style="7" customWidth="1"/>
    <col min="6" max="6" width="15" style="7" customWidth="1"/>
    <col min="8" max="8" width="9" customWidth="1"/>
    <col min="9" max="9" width="9.140625" hidden="1" customWidth="1"/>
  </cols>
  <sheetData>
    <row r="1" spans="1:9" ht="31.5" customHeight="1" x14ac:dyDescent="0.3">
      <c r="A1" s="22" t="s">
        <v>83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25">
      <c r="A2" s="1" t="s">
        <v>73</v>
      </c>
    </row>
    <row r="3" spans="1:9" ht="66" customHeight="1" x14ac:dyDescent="0.25">
      <c r="A3" s="6" t="s">
        <v>0</v>
      </c>
      <c r="B3" s="6" t="s">
        <v>1</v>
      </c>
      <c r="C3" s="8" t="s">
        <v>74</v>
      </c>
      <c r="D3" s="8" t="s">
        <v>85</v>
      </c>
      <c r="E3" s="8" t="s">
        <v>84</v>
      </c>
      <c r="F3" s="10" t="s">
        <v>76</v>
      </c>
      <c r="G3" s="24" t="s">
        <v>77</v>
      </c>
      <c r="H3" s="24"/>
      <c r="I3" s="24"/>
    </row>
    <row r="4" spans="1:9" ht="15.75" x14ac:dyDescent="0.25">
      <c r="A4" s="3" t="s">
        <v>2</v>
      </c>
      <c r="B4" s="4" t="s">
        <v>36</v>
      </c>
      <c r="C4" s="16">
        <f>C5+C6+C7+C9+C10+C11</f>
        <v>49618453.939999998</v>
      </c>
      <c r="D4" s="17">
        <f>D5+D6+D7+D9+D10+D11</f>
        <v>23235001.780000001</v>
      </c>
      <c r="E4" s="16">
        <f>E5+E6+E7+E9+E10+E11+E8</f>
        <v>19516990.25</v>
      </c>
      <c r="F4" s="15">
        <f>D4/C4*100</f>
        <v>46.827339296174777</v>
      </c>
      <c r="G4" s="20">
        <f t="shared" ref="G4:G9" si="0">D4/E4*100</f>
        <v>119.05012751645967</v>
      </c>
      <c r="H4" s="20"/>
      <c r="I4" s="20"/>
    </row>
    <row r="5" spans="1:9" ht="47.25" x14ac:dyDescent="0.25">
      <c r="A5" s="5" t="s">
        <v>3</v>
      </c>
      <c r="B5" s="4" t="s">
        <v>37</v>
      </c>
      <c r="C5" s="17">
        <v>1645535.4</v>
      </c>
      <c r="D5" s="19">
        <v>711779.48</v>
      </c>
      <c r="E5" s="17">
        <v>83566.34</v>
      </c>
      <c r="F5" s="15">
        <f t="shared" ref="F5:F43" si="1">D5/C5*100</f>
        <v>43.255190985256235</v>
      </c>
      <c r="G5" s="20">
        <f t="shared" si="0"/>
        <v>851.75380422308785</v>
      </c>
      <c r="H5" s="20"/>
      <c r="I5" s="20"/>
    </row>
    <row r="6" spans="1:9" ht="63" x14ac:dyDescent="0.25">
      <c r="A6" s="5" t="s">
        <v>4</v>
      </c>
      <c r="B6" s="4" t="s">
        <v>38</v>
      </c>
      <c r="C6" s="17">
        <v>846834.34</v>
      </c>
      <c r="D6" s="19">
        <v>394541.67</v>
      </c>
      <c r="E6" s="17">
        <v>212787.42</v>
      </c>
      <c r="F6" s="15">
        <f t="shared" si="1"/>
        <v>46.590183151996413</v>
      </c>
      <c r="G6" s="20">
        <f t="shared" si="0"/>
        <v>185.41588125839391</v>
      </c>
      <c r="H6" s="20"/>
      <c r="I6" s="20"/>
    </row>
    <row r="7" spans="1:9" ht="78.75" x14ac:dyDescent="0.25">
      <c r="A7" s="5" t="s">
        <v>5</v>
      </c>
      <c r="B7" s="4" t="s">
        <v>39</v>
      </c>
      <c r="C7" s="17">
        <v>19096551.949999999</v>
      </c>
      <c r="D7" s="19">
        <v>9515216.0399999991</v>
      </c>
      <c r="E7" s="17">
        <v>8264600.3799999999</v>
      </c>
      <c r="F7" s="15">
        <f t="shared" si="1"/>
        <v>49.826880082401473</v>
      </c>
      <c r="G7" s="20">
        <f t="shared" si="0"/>
        <v>115.13219759574145</v>
      </c>
      <c r="H7" s="20"/>
      <c r="I7" s="20"/>
    </row>
    <row r="8" spans="1:9" ht="15.75" x14ac:dyDescent="0.25">
      <c r="A8" s="5" t="s">
        <v>82</v>
      </c>
      <c r="B8" s="4" t="s">
        <v>81</v>
      </c>
      <c r="C8" s="17">
        <v>0</v>
      </c>
      <c r="D8" s="19">
        <v>0</v>
      </c>
      <c r="E8" s="17">
        <v>5522.7</v>
      </c>
      <c r="F8" s="15"/>
      <c r="G8" s="20">
        <f t="shared" si="0"/>
        <v>0</v>
      </c>
      <c r="H8" s="21"/>
      <c r="I8" s="14"/>
    </row>
    <row r="9" spans="1:9" ht="63" x14ac:dyDescent="0.25">
      <c r="A9" s="5" t="s">
        <v>6</v>
      </c>
      <c r="B9" s="4" t="s">
        <v>40</v>
      </c>
      <c r="C9" s="17">
        <v>6970910.8799999999</v>
      </c>
      <c r="D9" s="19">
        <v>3070279.85</v>
      </c>
      <c r="E9" s="17">
        <v>2592059.04</v>
      </c>
      <c r="F9" s="15">
        <f t="shared" si="1"/>
        <v>44.044170164459203</v>
      </c>
      <c r="G9" s="20">
        <f t="shared" si="0"/>
        <v>118.44945669138771</v>
      </c>
      <c r="H9" s="20"/>
      <c r="I9" s="20"/>
    </row>
    <row r="10" spans="1:9" ht="15.75" x14ac:dyDescent="0.25">
      <c r="A10" s="5" t="s">
        <v>41</v>
      </c>
      <c r="B10" s="4" t="s">
        <v>42</v>
      </c>
      <c r="C10" s="16">
        <v>490000</v>
      </c>
      <c r="D10" s="19">
        <v>0</v>
      </c>
      <c r="E10" s="16">
        <v>0</v>
      </c>
      <c r="F10" s="15">
        <f t="shared" si="1"/>
        <v>0</v>
      </c>
      <c r="G10" s="20"/>
      <c r="H10" s="20"/>
      <c r="I10" s="20"/>
    </row>
    <row r="11" spans="1:9" ht="15.75" x14ac:dyDescent="0.25">
      <c r="A11" s="5" t="s">
        <v>7</v>
      </c>
      <c r="B11" s="4" t="s">
        <v>43</v>
      </c>
      <c r="C11" s="16">
        <v>20568621.370000001</v>
      </c>
      <c r="D11" s="19">
        <v>9543184.7400000002</v>
      </c>
      <c r="E11" s="16">
        <v>8358454.3700000001</v>
      </c>
      <c r="F11" s="15">
        <f t="shared" si="1"/>
        <v>46.396812738840353</v>
      </c>
      <c r="G11" s="20">
        <f>D11/E11*100</f>
        <v>114.17403646124109</v>
      </c>
      <c r="H11" s="20"/>
      <c r="I11" s="20"/>
    </row>
    <row r="12" spans="1:9" ht="31.5" x14ac:dyDescent="0.25">
      <c r="A12" s="3" t="s">
        <v>8</v>
      </c>
      <c r="B12" s="4" t="s">
        <v>44</v>
      </c>
      <c r="C12" s="18">
        <f>C13</f>
        <v>152672.51999999999</v>
      </c>
      <c r="D12" s="18">
        <f>D13</f>
        <v>38172.370000000003</v>
      </c>
      <c r="E12" s="18">
        <f>E13</f>
        <v>18085.78</v>
      </c>
      <c r="F12" s="15">
        <f t="shared" si="1"/>
        <v>25.002777186097408</v>
      </c>
      <c r="G12" s="20">
        <f>D12/E12*100</f>
        <v>211.06289029281572</v>
      </c>
      <c r="H12" s="20"/>
      <c r="I12" s="20"/>
    </row>
    <row r="13" spans="1:9" ht="28.5" customHeight="1" x14ac:dyDescent="0.25">
      <c r="A13" s="5" t="s">
        <v>78</v>
      </c>
      <c r="B13" s="4" t="s">
        <v>45</v>
      </c>
      <c r="C13" s="17">
        <v>152672.51999999999</v>
      </c>
      <c r="D13" s="19">
        <v>38172.370000000003</v>
      </c>
      <c r="E13" s="17">
        <v>18085.78</v>
      </c>
      <c r="F13" s="15">
        <f t="shared" si="1"/>
        <v>25.002777186097408</v>
      </c>
      <c r="G13" s="20">
        <f>D13/E13*100</f>
        <v>211.06289029281572</v>
      </c>
      <c r="H13" s="20"/>
      <c r="I13" s="20"/>
    </row>
    <row r="14" spans="1:9" ht="15.75" x14ac:dyDescent="0.25">
      <c r="A14" s="3" t="s">
        <v>9</v>
      </c>
      <c r="B14" s="4" t="s">
        <v>46</v>
      </c>
      <c r="C14" s="17">
        <f>C15+C16+C17+C18+C19</f>
        <v>12957714.82</v>
      </c>
      <c r="D14" s="17">
        <f>D15+D16+D17+D18+D19</f>
        <v>3981037.2199999997</v>
      </c>
      <c r="E14" s="17">
        <f>E15+E16+E17+E18+E19</f>
        <v>3388921</v>
      </c>
      <c r="F14" s="15">
        <f t="shared" si="1"/>
        <v>30.723297088274705</v>
      </c>
      <c r="G14" s="20">
        <f>D14/E14*100</f>
        <v>117.47211634617625</v>
      </c>
      <c r="H14" s="20"/>
      <c r="I14" s="20"/>
    </row>
    <row r="15" spans="1:9" ht="15.75" x14ac:dyDescent="0.25">
      <c r="A15" s="3" t="s">
        <v>10</v>
      </c>
      <c r="B15" s="4" t="s">
        <v>47</v>
      </c>
      <c r="C15" s="17">
        <v>315067.86</v>
      </c>
      <c r="D15" s="19">
        <v>0</v>
      </c>
      <c r="E15" s="17">
        <v>0</v>
      </c>
      <c r="F15" s="15">
        <f t="shared" si="1"/>
        <v>0</v>
      </c>
      <c r="G15" s="20"/>
      <c r="H15" s="20"/>
      <c r="I15" s="20"/>
    </row>
    <row r="16" spans="1:9" ht="15.75" x14ac:dyDescent="0.25">
      <c r="A16" s="3" t="s">
        <v>79</v>
      </c>
      <c r="B16" s="4" t="s">
        <v>80</v>
      </c>
      <c r="C16" s="17">
        <v>0</v>
      </c>
      <c r="D16" s="19">
        <v>0</v>
      </c>
      <c r="E16" s="17">
        <v>96000</v>
      </c>
      <c r="F16" s="15"/>
      <c r="G16" s="20"/>
      <c r="H16" s="21"/>
      <c r="I16" s="14"/>
    </row>
    <row r="17" spans="1:9" ht="15.75" x14ac:dyDescent="0.25">
      <c r="A17" s="3" t="s">
        <v>11</v>
      </c>
      <c r="B17" s="4" t="s">
        <v>48</v>
      </c>
      <c r="C17" s="17">
        <v>2228000</v>
      </c>
      <c r="D17" s="19">
        <v>1106827.3400000001</v>
      </c>
      <c r="E17" s="17">
        <v>1000000</v>
      </c>
      <c r="F17" s="15">
        <f t="shared" si="1"/>
        <v>49.678067324955123</v>
      </c>
      <c r="G17" s="20">
        <f>D17/E17*100</f>
        <v>110.68273400000001</v>
      </c>
      <c r="H17" s="20"/>
      <c r="I17" s="20"/>
    </row>
    <row r="18" spans="1:9" ht="15.75" x14ac:dyDescent="0.25">
      <c r="A18" s="3" t="s">
        <v>12</v>
      </c>
      <c r="B18" s="4" t="s">
        <v>49</v>
      </c>
      <c r="C18" s="17">
        <v>10364646.960000001</v>
      </c>
      <c r="D18" s="19">
        <v>2824209.88</v>
      </c>
      <c r="E18" s="17">
        <v>2292921</v>
      </c>
      <c r="F18" s="15">
        <f t="shared" si="1"/>
        <v>27.248490864178937</v>
      </c>
      <c r="G18" s="20">
        <f>D18/E18*100</f>
        <v>123.17083231389132</v>
      </c>
      <c r="H18" s="20"/>
      <c r="I18" s="20"/>
    </row>
    <row r="19" spans="1:9" ht="31.5" customHeight="1" x14ac:dyDescent="0.25">
      <c r="A19" s="3" t="s">
        <v>13</v>
      </c>
      <c r="B19" s="4" t="s">
        <v>50</v>
      </c>
      <c r="C19" s="17">
        <v>50000</v>
      </c>
      <c r="D19" s="19">
        <v>50000</v>
      </c>
      <c r="E19" s="17">
        <v>0</v>
      </c>
      <c r="F19" s="15">
        <f t="shared" si="1"/>
        <v>100</v>
      </c>
      <c r="G19" s="20"/>
      <c r="H19" s="20"/>
      <c r="I19" s="20"/>
    </row>
    <row r="20" spans="1:9" ht="15.75" x14ac:dyDescent="0.25">
      <c r="A20" s="3" t="s">
        <v>14</v>
      </c>
      <c r="B20" s="4" t="s">
        <v>51</v>
      </c>
      <c r="C20" s="17">
        <f>C21+C22+C23</f>
        <v>8335721.209999999</v>
      </c>
      <c r="D20" s="17">
        <f>D21+D22+D23</f>
        <v>1477532.87</v>
      </c>
      <c r="E20" s="17">
        <f>E21+E22+E23</f>
        <v>1601921.14</v>
      </c>
      <c r="F20" s="15">
        <f t="shared" si="1"/>
        <v>17.725315335971995</v>
      </c>
      <c r="G20" s="20">
        <f>D20/E20*100</f>
        <v>92.235056589614643</v>
      </c>
      <c r="H20" s="20"/>
      <c r="I20" s="20"/>
    </row>
    <row r="21" spans="1:9" ht="15.75" customHeight="1" x14ac:dyDescent="0.25">
      <c r="A21" s="3" t="s">
        <v>15</v>
      </c>
      <c r="B21" s="4" t="s">
        <v>52</v>
      </c>
      <c r="C21" s="17">
        <v>2277635.86</v>
      </c>
      <c r="D21" s="19">
        <v>922182.87</v>
      </c>
      <c r="E21" s="17">
        <v>774477.82</v>
      </c>
      <c r="F21" s="15">
        <f t="shared" si="1"/>
        <v>40.488599876540412</v>
      </c>
      <c r="G21" s="20">
        <f>D21/E21*100</f>
        <v>119.07156618119808</v>
      </c>
      <c r="H21" s="20"/>
      <c r="I21" s="20"/>
    </row>
    <row r="22" spans="1:9" ht="15.75" x14ac:dyDescent="0.25">
      <c r="A22" s="3" t="s">
        <v>16</v>
      </c>
      <c r="B22" s="4" t="s">
        <v>53</v>
      </c>
      <c r="C22" s="17">
        <v>5537133.3499999996</v>
      </c>
      <c r="D22" s="19">
        <v>164398</v>
      </c>
      <c r="E22" s="17">
        <v>535761.31999999995</v>
      </c>
      <c r="F22" s="15">
        <f t="shared" si="1"/>
        <v>2.9690092256853453</v>
      </c>
      <c r="G22" s="20">
        <f>D22/E22*100</f>
        <v>30.684932611409877</v>
      </c>
      <c r="H22" s="20"/>
      <c r="I22" s="20"/>
    </row>
    <row r="23" spans="1:9" ht="21" customHeight="1" x14ac:dyDescent="0.25">
      <c r="A23" s="3" t="s">
        <v>17</v>
      </c>
      <c r="B23" s="4" t="s">
        <v>54</v>
      </c>
      <c r="C23" s="17">
        <v>520952</v>
      </c>
      <c r="D23" s="19">
        <v>390952</v>
      </c>
      <c r="E23" s="17">
        <v>291682</v>
      </c>
      <c r="F23" s="15">
        <f t="shared" si="1"/>
        <v>75.04568559099495</v>
      </c>
      <c r="G23" s="20">
        <f>D23/E23*100</f>
        <v>134.03363937438718</v>
      </c>
      <c r="H23" s="20"/>
      <c r="I23" s="20"/>
    </row>
    <row r="24" spans="1:9" ht="15.75" x14ac:dyDescent="0.25">
      <c r="A24" s="3" t="s">
        <v>18</v>
      </c>
      <c r="B24" s="4" t="s">
        <v>55</v>
      </c>
      <c r="C24" s="17">
        <f>C25+C26</f>
        <v>22230</v>
      </c>
      <c r="D24" s="17">
        <f>D25+D26</f>
        <v>0</v>
      </c>
      <c r="E24" s="17">
        <f>E26</f>
        <v>343915</v>
      </c>
      <c r="F24" s="15">
        <f t="shared" si="1"/>
        <v>0</v>
      </c>
      <c r="G24" s="20">
        <v>0</v>
      </c>
      <c r="H24" s="20"/>
      <c r="I24" s="20"/>
    </row>
    <row r="25" spans="1:9" ht="31.5" x14ac:dyDescent="0.25">
      <c r="A25" s="3" t="s">
        <v>87</v>
      </c>
      <c r="B25" s="4" t="s">
        <v>86</v>
      </c>
      <c r="C25" s="17">
        <v>22230</v>
      </c>
      <c r="D25" s="19">
        <v>0</v>
      </c>
      <c r="E25" s="17">
        <v>0</v>
      </c>
      <c r="F25" s="15">
        <f t="shared" si="1"/>
        <v>0</v>
      </c>
      <c r="G25" s="25"/>
      <c r="H25" s="26"/>
      <c r="I25" s="14"/>
    </row>
    <row r="26" spans="1:9" ht="31.5" x14ac:dyDescent="0.25">
      <c r="A26" s="3" t="s">
        <v>19</v>
      </c>
      <c r="B26" s="4" t="s">
        <v>56</v>
      </c>
      <c r="C26" s="17">
        <v>0</v>
      </c>
      <c r="D26" s="19">
        <v>0</v>
      </c>
      <c r="E26" s="17">
        <v>343915</v>
      </c>
      <c r="F26" s="15"/>
      <c r="G26" s="20">
        <v>0</v>
      </c>
      <c r="H26" s="20"/>
      <c r="I26" s="20"/>
    </row>
    <row r="27" spans="1:9" ht="15.75" x14ac:dyDescent="0.25">
      <c r="A27" s="3" t="s">
        <v>20</v>
      </c>
      <c r="B27" s="4" t="s">
        <v>57</v>
      </c>
      <c r="C27" s="17">
        <f>C28+C29+C30+C31+C32</f>
        <v>81958040.439999998</v>
      </c>
      <c r="D27" s="17">
        <f>D28+D29+D30+D31+D32</f>
        <v>41183137.509999998</v>
      </c>
      <c r="E27" s="17">
        <f>E28+E29+E30+E31+E32</f>
        <v>39649995.159999996</v>
      </c>
      <c r="F27" s="15">
        <f t="shared" si="1"/>
        <v>50.249050964254607</v>
      </c>
      <c r="G27" s="20">
        <f>D27/E27*100</f>
        <v>103.86668987931347</v>
      </c>
      <c r="H27" s="20"/>
      <c r="I27" s="20"/>
    </row>
    <row r="28" spans="1:9" ht="15.75" x14ac:dyDescent="0.25">
      <c r="A28" s="3" t="s">
        <v>21</v>
      </c>
      <c r="B28" s="4" t="s">
        <v>58</v>
      </c>
      <c r="C28" s="17">
        <v>27607481.120000001</v>
      </c>
      <c r="D28" s="19">
        <v>8967092.75</v>
      </c>
      <c r="E28" s="17">
        <v>7858376.3799999999</v>
      </c>
      <c r="F28" s="15">
        <f t="shared" si="1"/>
        <v>32.480662437196663</v>
      </c>
      <c r="G28" s="20">
        <f>D28/E28*100</f>
        <v>114.10872063625948</v>
      </c>
      <c r="H28" s="20"/>
      <c r="I28" s="20"/>
    </row>
    <row r="29" spans="1:9" ht="15.75" x14ac:dyDescent="0.25">
      <c r="A29" s="3" t="s">
        <v>22</v>
      </c>
      <c r="B29" s="4" t="s">
        <v>59</v>
      </c>
      <c r="C29" s="17">
        <v>39592316.700000003</v>
      </c>
      <c r="D29" s="19">
        <v>23906959.329999998</v>
      </c>
      <c r="E29" s="17">
        <v>23950429.469999999</v>
      </c>
      <c r="F29" s="15">
        <f t="shared" si="1"/>
        <v>60.382825059590402</v>
      </c>
      <c r="G29" s="20">
        <f>D29/E29*100</f>
        <v>99.818499538580511</v>
      </c>
      <c r="H29" s="20"/>
      <c r="I29" s="20"/>
    </row>
    <row r="30" spans="1:9" ht="15.75" x14ac:dyDescent="0.25">
      <c r="A30" s="3" t="s">
        <v>75</v>
      </c>
      <c r="B30" s="4" t="s">
        <v>60</v>
      </c>
      <c r="C30" s="17">
        <v>7702600.1600000001</v>
      </c>
      <c r="D30" s="19">
        <v>4132168.87</v>
      </c>
      <c r="E30" s="17">
        <v>4178853.57</v>
      </c>
      <c r="F30" s="15">
        <f t="shared" si="1"/>
        <v>53.646415290495874</v>
      </c>
      <c r="G30" s="20">
        <f>D30/E30*100</f>
        <v>98.882834748382919</v>
      </c>
      <c r="H30" s="20"/>
      <c r="I30" s="20"/>
    </row>
    <row r="31" spans="1:9" ht="15.75" x14ac:dyDescent="0.25">
      <c r="A31" s="3" t="s">
        <v>23</v>
      </c>
      <c r="B31" s="4" t="s">
        <v>61</v>
      </c>
      <c r="C31" s="17">
        <v>100000</v>
      </c>
      <c r="D31" s="19">
        <v>41509</v>
      </c>
      <c r="E31" s="17">
        <v>243019</v>
      </c>
      <c r="F31" s="15">
        <f t="shared" si="1"/>
        <v>41.509</v>
      </c>
      <c r="G31" s="20">
        <f>D31/E31*100</f>
        <v>17.080557487274657</v>
      </c>
      <c r="H31" s="20"/>
      <c r="I31" s="20"/>
    </row>
    <row r="32" spans="1:9" ht="15.75" x14ac:dyDescent="0.25">
      <c r="A32" s="3" t="s">
        <v>24</v>
      </c>
      <c r="B32" s="4" t="s">
        <v>62</v>
      </c>
      <c r="C32" s="17">
        <v>6955642.46</v>
      </c>
      <c r="D32" s="19">
        <v>4135407.56</v>
      </c>
      <c r="E32" s="17">
        <v>3419316.74</v>
      </c>
      <c r="F32" s="15">
        <f t="shared" si="1"/>
        <v>59.453998444882693</v>
      </c>
      <c r="G32" s="20">
        <f>D32/E32*100</f>
        <v>120.94251204116293</v>
      </c>
      <c r="H32" s="20"/>
      <c r="I32" s="20"/>
    </row>
    <row r="33" spans="1:9" ht="15.75" x14ac:dyDescent="0.25">
      <c r="A33" s="3" t="s">
        <v>25</v>
      </c>
      <c r="B33" s="4" t="s">
        <v>63</v>
      </c>
      <c r="C33" s="17">
        <f>C34+C35</f>
        <v>8931735.6500000004</v>
      </c>
      <c r="D33" s="17">
        <f>D34+D35</f>
        <v>5072289.37</v>
      </c>
      <c r="E33" s="17">
        <f>E34+E35</f>
        <v>3085228.59</v>
      </c>
      <c r="F33" s="15">
        <f t="shared" si="1"/>
        <v>56.789515148715807</v>
      </c>
      <c r="G33" s="20">
        <f>D33/E33*100</f>
        <v>164.40562577569011</v>
      </c>
      <c r="H33" s="20"/>
      <c r="I33" s="20"/>
    </row>
    <row r="34" spans="1:9" ht="15.75" x14ac:dyDescent="0.25">
      <c r="A34" s="3" t="s">
        <v>26</v>
      </c>
      <c r="B34" s="4" t="s">
        <v>64</v>
      </c>
      <c r="C34" s="17">
        <v>6270434.6500000004</v>
      </c>
      <c r="D34" s="19">
        <v>3915460.16</v>
      </c>
      <c r="E34" s="17">
        <v>2066479.75</v>
      </c>
      <c r="F34" s="15">
        <f t="shared" si="1"/>
        <v>62.443201764330645</v>
      </c>
      <c r="G34" s="20">
        <f>D34/E34*100</f>
        <v>189.47488645848091</v>
      </c>
      <c r="H34" s="20"/>
      <c r="I34" s="20"/>
    </row>
    <row r="35" spans="1:9" ht="31.5" x14ac:dyDescent="0.25">
      <c r="A35" s="3" t="s">
        <v>27</v>
      </c>
      <c r="B35" s="4" t="s">
        <v>65</v>
      </c>
      <c r="C35" s="17">
        <v>2661301</v>
      </c>
      <c r="D35" s="19">
        <v>1156829.21</v>
      </c>
      <c r="E35" s="17">
        <v>1018748.84</v>
      </c>
      <c r="F35" s="15">
        <f t="shared" si="1"/>
        <v>43.468559550385315</v>
      </c>
      <c r="G35" s="20">
        <f>D35/E35*100</f>
        <v>113.55391678286475</v>
      </c>
      <c r="H35" s="20"/>
      <c r="I35" s="20"/>
    </row>
    <row r="36" spans="1:9" ht="15.75" x14ac:dyDescent="0.25">
      <c r="A36" s="3" t="s">
        <v>28</v>
      </c>
      <c r="B36" s="4" t="s">
        <v>66</v>
      </c>
      <c r="C36" s="17">
        <f>C37+C38+C39+C40</f>
        <v>3788567.01</v>
      </c>
      <c r="D36" s="17">
        <f>D37+D38+D39+D40</f>
        <v>1010013.61</v>
      </c>
      <c r="E36" s="17">
        <f>E37+E38+E40+E39</f>
        <v>1282271.8600000001</v>
      </c>
      <c r="F36" s="15">
        <f t="shared" si="1"/>
        <v>26.659515519563158</v>
      </c>
      <c r="G36" s="20">
        <f>D36/E36*100</f>
        <v>78.767509566964989</v>
      </c>
      <c r="H36" s="20"/>
      <c r="I36" s="20"/>
    </row>
    <row r="37" spans="1:9" ht="15.75" x14ac:dyDescent="0.25">
      <c r="A37" s="3" t="s">
        <v>29</v>
      </c>
      <c r="B37" s="4" t="s">
        <v>67</v>
      </c>
      <c r="C37" s="17">
        <v>1770129.58</v>
      </c>
      <c r="D37" s="19">
        <v>864978.12</v>
      </c>
      <c r="E37" s="17">
        <v>716452.12</v>
      </c>
      <c r="F37" s="15">
        <f t="shared" si="1"/>
        <v>48.865242961478558</v>
      </c>
      <c r="G37" s="20">
        <f>D37/E37*100</f>
        <v>120.73076425539784</v>
      </c>
      <c r="H37" s="20"/>
      <c r="I37" s="20"/>
    </row>
    <row r="38" spans="1:9" ht="15.75" x14ac:dyDescent="0.25">
      <c r="A38" s="3" t="s">
        <v>30</v>
      </c>
      <c r="B38" s="4" t="s">
        <v>68</v>
      </c>
      <c r="C38" s="17">
        <v>59000</v>
      </c>
      <c r="D38" s="19">
        <v>32300</v>
      </c>
      <c r="E38" s="17">
        <v>417600</v>
      </c>
      <c r="F38" s="15">
        <f t="shared" si="1"/>
        <v>54.745762711864408</v>
      </c>
      <c r="G38" s="20">
        <f>D38/E38*100</f>
        <v>7.7346743295019156</v>
      </c>
      <c r="H38" s="20"/>
      <c r="I38" s="20"/>
    </row>
    <row r="39" spans="1:9" ht="15.75" x14ac:dyDescent="0.25">
      <c r="A39" s="3" t="s">
        <v>31</v>
      </c>
      <c r="B39" s="4" t="s">
        <v>69</v>
      </c>
      <c r="C39" s="17">
        <v>1774937.43</v>
      </c>
      <c r="D39" s="19">
        <v>18235.490000000002</v>
      </c>
      <c r="E39" s="17">
        <v>72019.740000000005</v>
      </c>
      <c r="F39" s="15">
        <f t="shared" si="1"/>
        <v>1.027387765438019</v>
      </c>
      <c r="G39" s="20">
        <f>D39/E39*100</f>
        <v>25.320127509485594</v>
      </c>
      <c r="H39" s="20"/>
      <c r="I39" s="20"/>
    </row>
    <row r="40" spans="1:9" ht="31.5" x14ac:dyDescent="0.25">
      <c r="A40" s="3" t="s">
        <v>32</v>
      </c>
      <c r="B40" s="4" t="s">
        <v>70</v>
      </c>
      <c r="C40" s="17">
        <v>184500</v>
      </c>
      <c r="D40" s="19">
        <v>94500</v>
      </c>
      <c r="E40" s="17">
        <v>76200</v>
      </c>
      <c r="F40" s="15">
        <f t="shared" si="1"/>
        <v>51.219512195121951</v>
      </c>
      <c r="G40" s="20">
        <f>D40/E40*100</f>
        <v>124.01574803149606</v>
      </c>
      <c r="H40" s="20"/>
      <c r="I40" s="20"/>
    </row>
    <row r="41" spans="1:9" ht="15.75" x14ac:dyDescent="0.25">
      <c r="A41" s="3" t="s">
        <v>33</v>
      </c>
      <c r="B41" s="4" t="s">
        <v>71</v>
      </c>
      <c r="C41" s="17">
        <f>C42</f>
        <v>796745</v>
      </c>
      <c r="D41" s="19">
        <f>D42</f>
        <v>345024.18</v>
      </c>
      <c r="E41" s="17">
        <f>E42</f>
        <v>361824.66</v>
      </c>
      <c r="F41" s="15">
        <f t="shared" si="1"/>
        <v>43.304216531010546</v>
      </c>
      <c r="G41" s="20">
        <f>D41/E41*100</f>
        <v>95.3567343917355</v>
      </c>
      <c r="H41" s="20"/>
      <c r="I41" s="20"/>
    </row>
    <row r="42" spans="1:9" ht="15.75" x14ac:dyDescent="0.25">
      <c r="A42" s="11" t="s">
        <v>34</v>
      </c>
      <c r="B42" s="12" t="s">
        <v>72</v>
      </c>
      <c r="C42" s="17">
        <v>796745</v>
      </c>
      <c r="D42" s="19">
        <v>345024.18</v>
      </c>
      <c r="E42" s="17">
        <v>361824.66</v>
      </c>
      <c r="F42" s="15">
        <f t="shared" si="1"/>
        <v>43.304216531010546</v>
      </c>
      <c r="G42" s="20">
        <f>D42/E42*100</f>
        <v>95.3567343917355</v>
      </c>
      <c r="H42" s="20"/>
      <c r="I42" s="20"/>
    </row>
    <row r="43" spans="1:9" ht="23.25" customHeight="1" x14ac:dyDescent="0.25">
      <c r="A43" s="3" t="s">
        <v>35</v>
      </c>
      <c r="B43" s="3"/>
      <c r="C43" s="13">
        <f>C4+C12+C14+C20+C24+C27+C33+C36+C41</f>
        <v>166561880.59</v>
      </c>
      <c r="D43" s="13">
        <f>D4+D12+D14+D20+D24+D27+D33+D36+D41</f>
        <v>76342208.910000011</v>
      </c>
      <c r="E43" s="13">
        <f>E4+E12+E14+E20+E24+E27+E33+E36+E41</f>
        <v>69249153.439999998</v>
      </c>
      <c r="F43" s="15">
        <f t="shared" si="1"/>
        <v>45.83414202552143</v>
      </c>
      <c r="G43" s="20">
        <f>D43/E43*100</f>
        <v>110.24280459420446</v>
      </c>
      <c r="H43" s="20"/>
      <c r="I43" s="20"/>
    </row>
    <row r="44" spans="1:9" ht="18.75" x14ac:dyDescent="0.25">
      <c r="A44" s="2"/>
      <c r="D44" s="9"/>
      <c r="E44" s="9"/>
      <c r="F44" s="9"/>
    </row>
  </sheetData>
  <mergeCells count="42">
    <mergeCell ref="G14:I14"/>
    <mergeCell ref="A1:I1"/>
    <mergeCell ref="G3:I3"/>
    <mergeCell ref="G4:I4"/>
    <mergeCell ref="G5:I5"/>
    <mergeCell ref="G6:I6"/>
    <mergeCell ref="G7:I7"/>
    <mergeCell ref="G9:I9"/>
    <mergeCell ref="G11:I11"/>
    <mergeCell ref="G12:I12"/>
    <mergeCell ref="G13:I13"/>
    <mergeCell ref="G10:I10"/>
    <mergeCell ref="G8:H8"/>
    <mergeCell ref="G43:I43"/>
    <mergeCell ref="G38:I3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9:I39"/>
    <mergeCell ref="G40:I40"/>
    <mergeCell ref="G41:I41"/>
    <mergeCell ref="G42:I42"/>
    <mergeCell ref="G27:I27"/>
    <mergeCell ref="G15:I15"/>
    <mergeCell ref="G17:I17"/>
    <mergeCell ref="G18:I18"/>
    <mergeCell ref="G19:I19"/>
    <mergeCell ref="G20:I20"/>
    <mergeCell ref="G21:I21"/>
    <mergeCell ref="G22:I22"/>
    <mergeCell ref="G23:I23"/>
    <mergeCell ref="G24:I24"/>
    <mergeCell ref="G26:I26"/>
    <mergeCell ref="G16:H16"/>
    <mergeCell ref="G25:H2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2023-08-22T06:48:17Z</dcterms:modified>
</cp:coreProperties>
</file>