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2-2024\ВТОРОЕ ЧТЕНИЕ\исполнение\ 1 квартал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4" i="1"/>
  <c r="E4" i="1"/>
  <c r="C4" i="1"/>
  <c r="F8" i="1"/>
  <c r="D24" i="1"/>
  <c r="E24" i="1"/>
  <c r="C24" i="1"/>
  <c r="D40" i="1"/>
  <c r="E40" i="1"/>
  <c r="C40" i="1"/>
  <c r="E35" i="1"/>
  <c r="E32" i="1"/>
  <c r="E26" i="1"/>
  <c r="E20" i="1"/>
  <c r="E12" i="1"/>
  <c r="E14" i="1"/>
  <c r="E42" i="1" l="1"/>
  <c r="D35" i="1"/>
  <c r="C35" i="1"/>
  <c r="D32" i="1"/>
  <c r="C32" i="1"/>
  <c r="D26" i="1"/>
  <c r="C26" i="1"/>
  <c r="D20" i="1"/>
  <c r="D42" i="1" s="1"/>
  <c r="C20" i="1"/>
  <c r="D14" i="1"/>
  <c r="C14" i="1"/>
  <c r="D12" i="1"/>
  <c r="C12" i="1"/>
  <c r="G17" i="1"/>
  <c r="F16" i="1"/>
  <c r="C42" i="1" l="1"/>
  <c r="F42" i="1" s="1"/>
  <c r="F7" i="1"/>
  <c r="G5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0" i="1"/>
  <c r="G18" i="1"/>
  <c r="G14" i="1"/>
  <c r="G13" i="1"/>
  <c r="G12" i="1"/>
  <c r="G9" i="1"/>
  <c r="G7" i="1"/>
  <c r="G6" i="1"/>
  <c r="G4" i="1"/>
  <c r="F5" i="1"/>
  <c r="F6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<sst xmlns="http://schemas.openxmlformats.org/spreadsheetml/2006/main" count="89" uniqueCount="89">
  <si>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</si>
  <si>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</si>
  <si>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</si>
  <si>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</si>
  <si>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</si>
  <si>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</si>
  <si>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</si>
  <si>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</si>
  <si>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</si>
  <si>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</si>
  <si>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</si>
  <si>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</si>
  <si>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</si>
  <si>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</si>
  <si>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</si>
  <si>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</si>
  <si>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</si>
  <si>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</si>
  <si>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</si>
  <si>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</si>
  <si>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</si>
  <si>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</si>
  <si>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</si>
  <si>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</si>
  <si>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</si>
  <si>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</si>
  <si>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</si>
  <si>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</si>
  <si>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</si>
  <si>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</si>
  <si>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</si>
  <si>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</si>
  <si>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</si>
  <si>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</si>
  <si>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</si>
  <si>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</si>
  <si>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</si>
  <si>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</si>
  <si>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</si>
  <si>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</si>
  <si>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</si>
  <si>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</si>
  <si>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</si>
  <si>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</si>
  <si>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</si>
  <si>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</si>
  <si>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</si>
  <si>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</si>
  <si>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</si>
  <si>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</si>
  <si>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</si>
  <si>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</si>
  <si>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</si>
  <si>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</si>
  <si>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</si>
  <si>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</si>
  <si>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</si>
  <si>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</si>
  <si>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</si>
  <si>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</si>
  <si>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</si>
  <si>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</si>
  <si>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</si>
  <si>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</si>
  <si>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</si>
  <si>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</si>
  <si>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</si>
  <si>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</si>
  <si>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</si>
  <si>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</si>
  <si>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</si>
  <si>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</si>
  <si>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</si>
  <si>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</si>
  <si>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</si>
  <si>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</si>
  <si>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</si>
  <si>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</si>
  <si>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Гражданская оборона</t>
  </si>
  <si>
    <t>Водное хозяйство</t>
  </si>
  <si>
    <t>0406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</si>
  <si>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1 квартал 2022  года</t>
  </si>
  <si>
    <t>Исполнено за 1 квартал 2022 года</t>
  </si>
  <si>
    <t>Исполнено за  1 квартал 2021г.</t>
  </si>
  <si>
    <t>0105</t>
  </si>
  <si>
    <t>Судебная система</t>
  </si>
  <si>
    <t>в 2,4 раза</t>
  </si>
  <si>
    <t>в 5,6 раза</t>
  </si>
  <si>
    <t>в 4,4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</si>
</sst>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5" xfId="1" applyFont="1" applyFill="1" applyBorder="1" applyAlignment="1" applyProtection="1">
      <alignment horizontal="center" vertical="top" shrinkToFit="1"/>
    </xf>
    <xf numFmtId="4" fontId="2" fillId="0" borderId="7" xfId="1" applyFont="1" applyFill="1" applyBorder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4" fontId="9" fillId="0" borderId="2" xfId="3" applyNumberFormat="1" applyFont="1" applyFill="1" applyProtection="1">
      <alignment horizontal="right" vertical="top" shrinkToFit="1"/>
    </xf>
    <xf numFmtId="4" fontId="9" fillId="0" borderId="2" xfId="3" applyNumberFormat="1" applyFont="1" applyFill="1" applyAlignment="1" applyProtection="1">
      <alignment horizontal="right" vertical="center" shrinkToFit="1"/>
    </xf>
    <xf numFmtId="4" fontId="2" fillId="0" borderId="1" xfId="1" applyFont="1" applyFill="1" applyBorder="1" applyAlignment="1" applyProtection="1">
      <alignment horizontal="center" vertical="center" shrinkToFit="1"/>
    </xf>
    <xf numFmtId="4" fontId="9" fillId="0" borderId="3" xfId="3" applyNumberFormat="1" applyFont="1" applyFill="1" applyBorder="1" applyAlignment="1" applyProtection="1">
      <alignment horizontal="right" vertical="center" shrinkToFit="1"/>
    </xf>
    <xf numFmtId="4" fontId="9" fillId="0" borderId="1" xfId="1" applyNumberFormat="1" applyFont="1" applyFill="1" applyBorder="1" applyAlignment="1" applyProtection="1">
      <alignment horizontal="right" vertical="center" shrinkToFit="1"/>
    </xf>
    <xf numFmtId="4" fontId="0" fillId="0" borderId="2" xfId="3" applyNumberFormat="1" applyFont="1" applyFill="1" applyAlignment="1" applyProtection="1">
      <alignment horizontal="right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zoomScaleSheetLayoutView="100" workbookViewId="0">
      <selection activeCell="G42" sqref="G42:I42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</row>
    <row r="2" spans="1:9" ht="18.75" x14ac:dyDescent="0.25">
      <c r="A2" s="1" t="s">
        <v>73</v>
      </c>
    </row>
    <row r="3" spans="1:9" ht="66" customHeight="1" x14ac:dyDescent="0.25">
      <c r="A3" s="6" t="s">
        <v>0</v>
      </c>
      <c r="B3" s="6" t="s">
        <v>1</v>
      </c>
      <c r="C3" s="8" t="s">
        <v>74</v>
      </c>
      <c r="D3" s="8" t="s">
        <v>82</v>
      </c>
      <c r="E3" s="8" t="s">
        <v>83</v>
      </c>
      <c r="F3" s="10" t="s">
        <v>76</v>
      </c>
      <c r="G3" s="26" t="s">
        <v>77</v>
      </c>
      <c r="H3" s="26"/>
      <c r="I3" s="26"/>
    </row>
    <row r="4" spans="1:9" ht="15.75" x14ac:dyDescent="0.25">
      <c r="A4" s="3" t="s">
        <v>2</v>
      </c>
      <c r="B4" s="4" t="s">
        <v>36</v>
      </c>
      <c r="C4" s="16">
        <f>C5+C6+C7+C9+C10+C11+C8</f>
        <v>39263815.780000001</v>
      </c>
      <c r="D4" s="16">
        <f t="shared" ref="D4:E4" si="0">D5+D6+D7+D9+D10+D11+D8</f>
        <v>8693841.6600000001</v>
      </c>
      <c r="E4" s="16">
        <f t="shared" si="0"/>
        <v>7596116.1200000001</v>
      </c>
      <c r="F4" s="13">
        <f>D4/C4*100</f>
        <v>22.142121154787059</v>
      </c>
      <c r="G4" s="23">
        <f>D4/E4*100</f>
        <v>114.4511421713232</v>
      </c>
      <c r="H4" s="23"/>
      <c r="I4" s="23"/>
    </row>
    <row r="5" spans="1:9" ht="47.25" x14ac:dyDescent="0.25">
      <c r="A5" s="5" t="s">
        <v>3</v>
      </c>
      <c r="B5" s="4" t="s">
        <v>37</v>
      </c>
      <c r="C5" s="17">
        <v>1250163.73</v>
      </c>
      <c r="D5" s="17">
        <v>47067.13</v>
      </c>
      <c r="E5" s="17">
        <v>265154.83</v>
      </c>
      <c r="F5" s="15">
        <f t="shared" ref="F5:F42" si="1">D5/C5*100</f>
        <v>3.7648772613168036</v>
      </c>
      <c r="G5" s="23">
        <f>D5/E5*100</f>
        <v>17.750809970159697</v>
      </c>
      <c r="H5" s="23"/>
      <c r="I5" s="23"/>
    </row>
    <row r="6" spans="1:9" ht="63" x14ac:dyDescent="0.25">
      <c r="A6" s="5" t="s">
        <v>4</v>
      </c>
      <c r="B6" s="4" t="s">
        <v>38</v>
      </c>
      <c r="C6" s="17">
        <v>509945.42</v>
      </c>
      <c r="D6" s="17">
        <v>105798.93</v>
      </c>
      <c r="E6" s="17">
        <v>101132.96</v>
      </c>
      <c r="F6" s="15">
        <f t="shared" si="1"/>
        <v>20.747108582718518</v>
      </c>
      <c r="G6" s="23">
        <f t="shared" ref="G6:G42" si="2">D6/E6*100</f>
        <v>104.61369863988949</v>
      </c>
      <c r="H6" s="23"/>
      <c r="I6" s="23"/>
    </row>
    <row r="7" spans="1:9" ht="78.75" x14ac:dyDescent="0.25">
      <c r="A7" s="5" t="s">
        <v>5</v>
      </c>
      <c r="B7" s="4" t="s">
        <v>39</v>
      </c>
      <c r="C7" s="17">
        <v>17198516.02</v>
      </c>
      <c r="D7" s="17">
        <v>3595299.32</v>
      </c>
      <c r="E7" s="17">
        <v>4783700.8899999997</v>
      </c>
      <c r="F7" s="15">
        <f t="shared" si="1"/>
        <v>20.904706637590468</v>
      </c>
      <c r="G7" s="23">
        <f t="shared" si="2"/>
        <v>75.157276817113043</v>
      </c>
      <c r="H7" s="23"/>
      <c r="I7" s="23"/>
    </row>
    <row r="8" spans="1:9" ht="15.75" x14ac:dyDescent="0.25">
      <c r="A8" s="5" t="s">
        <v>85</v>
      </c>
      <c r="B8" s="4" t="s">
        <v>84</v>
      </c>
      <c r="C8" s="17">
        <v>5522.7</v>
      </c>
      <c r="D8" s="17">
        <v>0</v>
      </c>
      <c r="E8" s="17"/>
      <c r="F8" s="15">
        <f t="shared" si="1"/>
        <v>0</v>
      </c>
      <c r="G8" s="23"/>
      <c r="H8" s="27"/>
      <c r="I8" s="22"/>
    </row>
    <row r="9" spans="1:9" ht="63" x14ac:dyDescent="0.25">
      <c r="A9" s="5" t="s">
        <v>6</v>
      </c>
      <c r="B9" s="4" t="s">
        <v>40</v>
      </c>
      <c r="C9" s="17">
        <v>5546705.5300000003</v>
      </c>
      <c r="D9" s="17">
        <v>1195123.1100000001</v>
      </c>
      <c r="E9" s="17">
        <v>872691.62</v>
      </c>
      <c r="F9" s="15">
        <f t="shared" si="1"/>
        <v>21.546539716883078</v>
      </c>
      <c r="G9" s="23">
        <f t="shared" si="2"/>
        <v>136.94678424894238</v>
      </c>
      <c r="H9" s="23"/>
      <c r="I9" s="23"/>
    </row>
    <row r="10" spans="1:9" ht="15.75" x14ac:dyDescent="0.25">
      <c r="A10" s="5" t="s">
        <v>41</v>
      </c>
      <c r="B10" s="4" t="s">
        <v>42</v>
      </c>
      <c r="C10" s="16">
        <v>500000</v>
      </c>
      <c r="D10" s="16">
        <v>0</v>
      </c>
      <c r="E10" s="16">
        <v>0</v>
      </c>
      <c r="F10" s="13">
        <f t="shared" si="1"/>
        <v>0</v>
      </c>
      <c r="G10" s="23"/>
      <c r="H10" s="23"/>
      <c r="I10" s="23"/>
    </row>
    <row r="11" spans="1:9" ht="15.75" x14ac:dyDescent="0.25">
      <c r="A11" s="5" t="s">
        <v>7</v>
      </c>
      <c r="B11" s="4" t="s">
        <v>43</v>
      </c>
      <c r="C11" s="16">
        <v>14252962.380000001</v>
      </c>
      <c r="D11" s="16">
        <v>3750553.17</v>
      </c>
      <c r="E11" s="16">
        <v>1573435.82</v>
      </c>
      <c r="F11" s="13">
        <f t="shared" si="1"/>
        <v>26.314201006120946</v>
      </c>
      <c r="G11" s="23" t="s">
        <v>86</v>
      </c>
      <c r="H11" s="23"/>
      <c r="I11" s="23"/>
    </row>
    <row r="12" spans="1:9" ht="31.5" x14ac:dyDescent="0.25">
      <c r="A12" s="3" t="s">
        <v>8</v>
      </c>
      <c r="B12" s="4" t="s">
        <v>44</v>
      </c>
      <c r="C12" s="21">
        <f>C13</f>
        <v>201434.81</v>
      </c>
      <c r="D12" s="21">
        <f>D13</f>
        <v>2460</v>
      </c>
      <c r="E12" s="21">
        <f>E13</f>
        <v>2460</v>
      </c>
      <c r="F12" s="15">
        <f t="shared" si="1"/>
        <v>1.2212387719878208</v>
      </c>
      <c r="G12" s="23">
        <f t="shared" si="2"/>
        <v>100</v>
      </c>
      <c r="H12" s="23"/>
      <c r="I12" s="23"/>
    </row>
    <row r="13" spans="1:9" ht="28.5" customHeight="1" x14ac:dyDescent="0.25">
      <c r="A13" s="5" t="s">
        <v>78</v>
      </c>
      <c r="B13" s="4" t="s">
        <v>45</v>
      </c>
      <c r="C13" s="17">
        <v>201434.81</v>
      </c>
      <c r="D13" s="17">
        <v>2460</v>
      </c>
      <c r="E13" s="17">
        <v>2460</v>
      </c>
      <c r="F13" s="15">
        <f t="shared" si="1"/>
        <v>1.2212387719878208</v>
      </c>
      <c r="G13" s="23">
        <f t="shared" si="2"/>
        <v>100</v>
      </c>
      <c r="H13" s="23"/>
      <c r="I13" s="23"/>
    </row>
    <row r="14" spans="1:9" ht="15.75" x14ac:dyDescent="0.25">
      <c r="A14" s="3" t="s">
        <v>9</v>
      </c>
      <c r="B14" s="4" t="s">
        <v>46</v>
      </c>
      <c r="C14" s="17">
        <f>C15+C16+C17+C18+C19</f>
        <v>12317402.5</v>
      </c>
      <c r="D14" s="17">
        <f>D15+D16+D17+D18+D19</f>
        <v>1973929.68</v>
      </c>
      <c r="E14" s="17">
        <f>E15+E16+E17+E18+E19</f>
        <v>1635100</v>
      </c>
      <c r="F14" s="13">
        <f t="shared" si="1"/>
        <v>16.02553525388165</v>
      </c>
      <c r="G14" s="23">
        <f t="shared" si="2"/>
        <v>120.72226041220719</v>
      </c>
      <c r="H14" s="23"/>
      <c r="I14" s="23"/>
    </row>
    <row r="15" spans="1:9" ht="15.75" x14ac:dyDescent="0.25">
      <c r="A15" s="3" t="s">
        <v>10</v>
      </c>
      <c r="B15" s="4" t="s">
        <v>47</v>
      </c>
      <c r="C15" s="17">
        <v>27704.76</v>
      </c>
      <c r="D15" s="17">
        <v>0</v>
      </c>
      <c r="E15" s="17">
        <v>0</v>
      </c>
      <c r="F15" s="13">
        <f t="shared" si="1"/>
        <v>0</v>
      </c>
      <c r="G15" s="23"/>
      <c r="H15" s="23"/>
      <c r="I15" s="23"/>
    </row>
    <row r="16" spans="1:9" ht="15.75" x14ac:dyDescent="0.25">
      <c r="A16" s="3" t="s">
        <v>79</v>
      </c>
      <c r="B16" s="4" t="s">
        <v>80</v>
      </c>
      <c r="C16" s="17">
        <v>403020.07</v>
      </c>
      <c r="D16" s="17">
        <v>0</v>
      </c>
      <c r="E16" s="17">
        <v>0</v>
      </c>
      <c r="F16" s="13">
        <f t="shared" si="1"/>
        <v>0</v>
      </c>
      <c r="G16" s="23"/>
      <c r="H16" s="27"/>
      <c r="I16" s="22"/>
    </row>
    <row r="17" spans="1:9" ht="15.75" x14ac:dyDescent="0.25">
      <c r="A17" s="3" t="s">
        <v>11</v>
      </c>
      <c r="B17" s="4" t="s">
        <v>48</v>
      </c>
      <c r="C17" s="17">
        <v>1800000</v>
      </c>
      <c r="D17" s="17">
        <v>390728.68</v>
      </c>
      <c r="E17" s="17">
        <v>280000</v>
      </c>
      <c r="F17" s="13">
        <f t="shared" si="1"/>
        <v>21.707148888888888</v>
      </c>
      <c r="G17" s="23">
        <f>D17/E17*100</f>
        <v>139.54595714285713</v>
      </c>
      <c r="H17" s="23"/>
      <c r="I17" s="23"/>
    </row>
    <row r="18" spans="1:9" ht="15.75" x14ac:dyDescent="0.25">
      <c r="A18" s="3" t="s">
        <v>12</v>
      </c>
      <c r="B18" s="4" t="s">
        <v>49</v>
      </c>
      <c r="C18" s="17">
        <v>9706677.6699999999</v>
      </c>
      <c r="D18" s="17">
        <v>1583201</v>
      </c>
      <c r="E18" s="17">
        <v>1347100</v>
      </c>
      <c r="F18" s="13">
        <f t="shared" si="1"/>
        <v>16.310431373374325</v>
      </c>
      <c r="G18" s="23">
        <f t="shared" si="2"/>
        <v>117.52661272362855</v>
      </c>
      <c r="H18" s="23"/>
      <c r="I18" s="23"/>
    </row>
    <row r="19" spans="1:9" ht="31.5" customHeight="1" x14ac:dyDescent="0.25">
      <c r="A19" s="3" t="s">
        <v>13</v>
      </c>
      <c r="B19" s="4" t="s">
        <v>50</v>
      </c>
      <c r="C19" s="17">
        <v>380000</v>
      </c>
      <c r="D19" s="17">
        <v>0</v>
      </c>
      <c r="E19" s="17">
        <v>8000</v>
      </c>
      <c r="F19" s="13">
        <f t="shared" si="1"/>
        <v>0</v>
      </c>
      <c r="G19" s="23"/>
      <c r="H19" s="23"/>
      <c r="I19" s="23"/>
    </row>
    <row r="20" spans="1:9" ht="15.75" x14ac:dyDescent="0.25">
      <c r="A20" s="3" t="s">
        <v>14</v>
      </c>
      <c r="B20" s="4" t="s">
        <v>51</v>
      </c>
      <c r="C20" s="17">
        <f>C21+C22+C23</f>
        <v>4908373.17</v>
      </c>
      <c r="D20" s="17">
        <f>D21+D22+D23</f>
        <v>715102.56</v>
      </c>
      <c r="E20" s="17">
        <f>E21+E22+E23</f>
        <v>386413.45</v>
      </c>
      <c r="F20" s="13">
        <f t="shared" si="1"/>
        <v>14.569034081815749</v>
      </c>
      <c r="G20" s="23">
        <f t="shared" si="2"/>
        <v>185.06150859914428</v>
      </c>
      <c r="H20" s="23"/>
      <c r="I20" s="23"/>
    </row>
    <row r="21" spans="1:9" ht="15.75" customHeight="1" x14ac:dyDescent="0.25">
      <c r="A21" s="3" t="s">
        <v>15</v>
      </c>
      <c r="B21" s="4" t="s">
        <v>52</v>
      </c>
      <c r="C21" s="17">
        <v>2081742.17</v>
      </c>
      <c r="D21" s="17">
        <v>345662.56</v>
      </c>
      <c r="E21" s="17">
        <v>309973.45</v>
      </c>
      <c r="F21" s="13">
        <f t="shared" si="1"/>
        <v>16.604484694663221</v>
      </c>
      <c r="G21" s="23">
        <f>D21/E21*100</f>
        <v>111.51360221335085</v>
      </c>
      <c r="H21" s="23"/>
      <c r="I21" s="23"/>
    </row>
    <row r="22" spans="1:9" ht="15.75" x14ac:dyDescent="0.25">
      <c r="A22" s="3" t="s">
        <v>16</v>
      </c>
      <c r="B22" s="4" t="s">
        <v>53</v>
      </c>
      <c r="C22" s="17">
        <v>2535979</v>
      </c>
      <c r="D22" s="17">
        <v>157440</v>
      </c>
      <c r="E22" s="17">
        <v>27940</v>
      </c>
      <c r="F22" s="13">
        <f t="shared" si="1"/>
        <v>6.2082533017820731</v>
      </c>
      <c r="G22" s="23" t="s">
        <v>87</v>
      </c>
      <c r="H22" s="23"/>
      <c r="I22" s="23"/>
    </row>
    <row r="23" spans="1:9" ht="21" customHeight="1" x14ac:dyDescent="0.25">
      <c r="A23" s="3" t="s">
        <v>17</v>
      </c>
      <c r="B23" s="4" t="s">
        <v>54</v>
      </c>
      <c r="C23" s="17">
        <v>290652</v>
      </c>
      <c r="D23" s="17">
        <v>212000</v>
      </c>
      <c r="E23" s="17">
        <v>48500</v>
      </c>
      <c r="F23" s="13">
        <f t="shared" si="1"/>
        <v>72.939460247994177</v>
      </c>
      <c r="G23" s="23" t="s">
        <v>88</v>
      </c>
      <c r="H23" s="23"/>
      <c r="I23" s="23"/>
    </row>
    <row r="24" spans="1:9" ht="15.75" x14ac:dyDescent="0.25">
      <c r="A24" s="3" t="s">
        <v>18</v>
      </c>
      <c r="B24" s="4" t="s">
        <v>55</v>
      </c>
      <c r="C24" s="17">
        <f>C25</f>
        <v>600000</v>
      </c>
      <c r="D24" s="17">
        <f t="shared" ref="D24:E24" si="3">D25</f>
        <v>0</v>
      </c>
      <c r="E24" s="17">
        <f t="shared" si="3"/>
        <v>0</v>
      </c>
      <c r="F24" s="13">
        <f t="shared" si="1"/>
        <v>0</v>
      </c>
      <c r="G24" s="23"/>
      <c r="H24" s="23"/>
      <c r="I24" s="23"/>
    </row>
    <row r="25" spans="1:9" ht="31.5" x14ac:dyDescent="0.25">
      <c r="A25" s="3" t="s">
        <v>19</v>
      </c>
      <c r="B25" s="4" t="s">
        <v>56</v>
      </c>
      <c r="C25" s="17">
        <v>600000</v>
      </c>
      <c r="D25" s="17">
        <v>0</v>
      </c>
      <c r="E25" s="17">
        <v>0</v>
      </c>
      <c r="F25" s="13">
        <f t="shared" si="1"/>
        <v>0</v>
      </c>
      <c r="G25" s="23"/>
      <c r="H25" s="23"/>
      <c r="I25" s="23"/>
    </row>
    <row r="26" spans="1:9" ht="15.75" x14ac:dyDescent="0.25">
      <c r="A26" s="3" t="s">
        <v>20</v>
      </c>
      <c r="B26" s="4" t="s">
        <v>57</v>
      </c>
      <c r="C26" s="17">
        <f>C27+C28+C29+C30+C31</f>
        <v>73114370.980000004</v>
      </c>
      <c r="D26" s="17">
        <f>D27+D28+D29+D30+D31</f>
        <v>18756467.07</v>
      </c>
      <c r="E26" s="17">
        <f>E27+E28+E29+E30+E31</f>
        <v>16769232.35</v>
      </c>
      <c r="F26" s="13">
        <f t="shared" si="1"/>
        <v>25.653598353640657</v>
      </c>
      <c r="G26" s="23">
        <f t="shared" si="2"/>
        <v>111.85048115813126</v>
      </c>
      <c r="H26" s="23"/>
      <c r="I26" s="23"/>
    </row>
    <row r="27" spans="1:9" ht="15.75" x14ac:dyDescent="0.25">
      <c r="A27" s="3" t="s">
        <v>21</v>
      </c>
      <c r="B27" s="4" t="s">
        <v>58</v>
      </c>
      <c r="C27" s="17">
        <v>18212705.780000001</v>
      </c>
      <c r="D27" s="17">
        <v>3931557.82</v>
      </c>
      <c r="E27" s="17">
        <v>3829682.36</v>
      </c>
      <c r="F27" s="13">
        <f t="shared" si="1"/>
        <v>21.586895805001028</v>
      </c>
      <c r="G27" s="23">
        <f t="shared" si="2"/>
        <v>102.66015430062978</v>
      </c>
      <c r="H27" s="23"/>
      <c r="I27" s="23"/>
    </row>
    <row r="28" spans="1:9" ht="15.75" x14ac:dyDescent="0.25">
      <c r="A28" s="3" t="s">
        <v>22</v>
      </c>
      <c r="B28" s="4" t="s">
        <v>59</v>
      </c>
      <c r="C28" s="17">
        <v>40975733.25</v>
      </c>
      <c r="D28" s="17">
        <v>11386497.83</v>
      </c>
      <c r="E28" s="17">
        <v>10042459.15</v>
      </c>
      <c r="F28" s="13">
        <f t="shared" si="1"/>
        <v>27.788393097273005</v>
      </c>
      <c r="G28" s="23">
        <f t="shared" si="2"/>
        <v>113.38356133616934</v>
      </c>
      <c r="H28" s="23"/>
      <c r="I28" s="23"/>
    </row>
    <row r="29" spans="1:9" ht="15.75" x14ac:dyDescent="0.25">
      <c r="A29" s="3" t="s">
        <v>75</v>
      </c>
      <c r="B29" s="4" t="s">
        <v>60</v>
      </c>
      <c r="C29" s="17">
        <v>7152924</v>
      </c>
      <c r="D29" s="17">
        <v>1639721.57</v>
      </c>
      <c r="E29" s="17">
        <v>1402914.12</v>
      </c>
      <c r="F29" s="13">
        <f t="shared" si="1"/>
        <v>22.923794101545049</v>
      </c>
      <c r="G29" s="23">
        <v>116.17</v>
      </c>
      <c r="H29" s="23"/>
      <c r="I29" s="23"/>
    </row>
    <row r="30" spans="1:9" ht="15.75" x14ac:dyDescent="0.25">
      <c r="A30" s="3" t="s">
        <v>23</v>
      </c>
      <c r="B30" s="4" t="s">
        <v>61</v>
      </c>
      <c r="C30" s="17">
        <v>299884</v>
      </c>
      <c r="D30" s="17">
        <v>24910</v>
      </c>
      <c r="E30" s="17">
        <v>25810</v>
      </c>
      <c r="F30" s="13">
        <f t="shared" si="1"/>
        <v>8.3065451974763569</v>
      </c>
      <c r="G30" s="23">
        <f t="shared" si="2"/>
        <v>96.512979465323525</v>
      </c>
      <c r="H30" s="23"/>
      <c r="I30" s="23"/>
    </row>
    <row r="31" spans="1:9" ht="15.75" x14ac:dyDescent="0.25">
      <c r="A31" s="3" t="s">
        <v>24</v>
      </c>
      <c r="B31" s="4" t="s">
        <v>62</v>
      </c>
      <c r="C31" s="17">
        <v>6473123.9500000002</v>
      </c>
      <c r="D31" s="17">
        <v>1773779.85</v>
      </c>
      <c r="E31" s="17">
        <v>1468366.72</v>
      </c>
      <c r="F31" s="13">
        <f t="shared" si="1"/>
        <v>27.402222847903289</v>
      </c>
      <c r="G31" s="23">
        <f t="shared" si="2"/>
        <v>120.79951321697078</v>
      </c>
      <c r="H31" s="23"/>
      <c r="I31" s="23"/>
    </row>
    <row r="32" spans="1:9" ht="15.75" x14ac:dyDescent="0.25">
      <c r="A32" s="3" t="s">
        <v>25</v>
      </c>
      <c r="B32" s="4" t="s">
        <v>63</v>
      </c>
      <c r="C32" s="17">
        <f>C33+C34</f>
        <v>6378695</v>
      </c>
      <c r="D32" s="17">
        <f>D33+D34</f>
        <v>1567089.6</v>
      </c>
      <c r="E32" s="17">
        <f>E33+E34</f>
        <v>1528575.47</v>
      </c>
      <c r="F32" s="13">
        <f t="shared" si="1"/>
        <v>24.567558097698669</v>
      </c>
      <c r="G32" s="23">
        <f t="shared" si="2"/>
        <v>102.51960931964976</v>
      </c>
      <c r="H32" s="23"/>
      <c r="I32" s="23"/>
    </row>
    <row r="33" spans="1:9" ht="15.75" x14ac:dyDescent="0.25">
      <c r="A33" s="3" t="s">
        <v>26</v>
      </c>
      <c r="B33" s="4" t="s">
        <v>64</v>
      </c>
      <c r="C33" s="17">
        <v>4085318</v>
      </c>
      <c r="D33" s="17">
        <v>1038975.42</v>
      </c>
      <c r="E33" s="17">
        <v>1051896.81</v>
      </c>
      <c r="F33" s="13">
        <f t="shared" si="1"/>
        <v>25.431935041531652</v>
      </c>
      <c r="G33" s="23">
        <f t="shared" si="2"/>
        <v>98.771610496660784</v>
      </c>
      <c r="H33" s="23"/>
      <c r="I33" s="23"/>
    </row>
    <row r="34" spans="1:9" ht="31.5" x14ac:dyDescent="0.25">
      <c r="A34" s="3" t="s">
        <v>27</v>
      </c>
      <c r="B34" s="4" t="s">
        <v>65</v>
      </c>
      <c r="C34" s="17">
        <v>2293377</v>
      </c>
      <c r="D34" s="17">
        <v>528114.18000000005</v>
      </c>
      <c r="E34" s="17">
        <v>476678.66</v>
      </c>
      <c r="F34" s="15">
        <f t="shared" si="1"/>
        <v>23.027796127719082</v>
      </c>
      <c r="G34" s="23">
        <f t="shared" si="2"/>
        <v>110.79039703602425</v>
      </c>
      <c r="H34" s="23"/>
      <c r="I34" s="23"/>
    </row>
    <row r="35" spans="1:9" ht="15.75" x14ac:dyDescent="0.25">
      <c r="A35" s="3" t="s">
        <v>28</v>
      </c>
      <c r="B35" s="4" t="s">
        <v>66</v>
      </c>
      <c r="C35" s="17">
        <f>C36+C37+C39+C38</f>
        <v>2126114.08</v>
      </c>
      <c r="D35" s="17">
        <f>D36+D37+D39+D38</f>
        <v>458278.06</v>
      </c>
      <c r="E35" s="17">
        <f>E36+E37+E39+E38</f>
        <v>570860.58000000007</v>
      </c>
      <c r="F35" s="13">
        <f t="shared" si="1"/>
        <v>21.554725793453187</v>
      </c>
      <c r="G35" s="23">
        <f t="shared" si="2"/>
        <v>80.278456081167832</v>
      </c>
      <c r="H35" s="23"/>
      <c r="I35" s="23"/>
    </row>
    <row r="36" spans="1:9" ht="15.75" x14ac:dyDescent="0.25">
      <c r="A36" s="3" t="s">
        <v>29</v>
      </c>
      <c r="B36" s="4" t="s">
        <v>67</v>
      </c>
      <c r="C36" s="17">
        <v>1498085.76</v>
      </c>
      <c r="D36" s="17">
        <v>362006.43</v>
      </c>
      <c r="E36" s="17">
        <v>431508.84</v>
      </c>
      <c r="F36" s="13">
        <f t="shared" si="1"/>
        <v>24.164599895803025</v>
      </c>
      <c r="G36" s="23">
        <f t="shared" si="2"/>
        <v>83.893166591905725</v>
      </c>
      <c r="H36" s="23"/>
      <c r="I36" s="23"/>
    </row>
    <row r="37" spans="1:9" ht="15.75" x14ac:dyDescent="0.25">
      <c r="A37" s="3" t="s">
        <v>30</v>
      </c>
      <c r="B37" s="4" t="s">
        <v>68</v>
      </c>
      <c r="C37" s="17">
        <v>44000</v>
      </c>
      <c r="D37" s="17">
        <v>11900</v>
      </c>
      <c r="E37" s="17">
        <v>11000</v>
      </c>
      <c r="F37" s="13">
        <f t="shared" si="1"/>
        <v>27.045454545454543</v>
      </c>
      <c r="G37" s="23">
        <f t="shared" si="2"/>
        <v>108.18181818181817</v>
      </c>
      <c r="H37" s="23"/>
      <c r="I37" s="23"/>
    </row>
    <row r="38" spans="1:9" ht="15.75" x14ac:dyDescent="0.25">
      <c r="A38" s="3" t="s">
        <v>31</v>
      </c>
      <c r="B38" s="4" t="s">
        <v>69</v>
      </c>
      <c r="C38" s="17">
        <v>429028.32</v>
      </c>
      <c r="D38" s="17">
        <v>45571.63</v>
      </c>
      <c r="E38" s="17">
        <v>92351.74</v>
      </c>
      <c r="F38" s="13">
        <f t="shared" si="1"/>
        <v>10.622056371476829</v>
      </c>
      <c r="G38" s="23">
        <f t="shared" si="2"/>
        <v>49.345718878713051</v>
      </c>
      <c r="H38" s="23"/>
      <c r="I38" s="23"/>
    </row>
    <row r="39" spans="1:9" ht="31.5" x14ac:dyDescent="0.25">
      <c r="A39" s="3" t="s">
        <v>32</v>
      </c>
      <c r="B39" s="4" t="s">
        <v>70</v>
      </c>
      <c r="C39" s="17">
        <v>155000</v>
      </c>
      <c r="D39" s="17">
        <v>38800</v>
      </c>
      <c r="E39" s="17">
        <v>36000</v>
      </c>
      <c r="F39" s="13">
        <f t="shared" si="1"/>
        <v>25.032258064516128</v>
      </c>
      <c r="G39" s="23">
        <f t="shared" si="2"/>
        <v>107.77777777777777</v>
      </c>
      <c r="H39" s="23"/>
      <c r="I39" s="23"/>
    </row>
    <row r="40" spans="1:9" ht="15.75" x14ac:dyDescent="0.25">
      <c r="A40" s="3" t="s">
        <v>33</v>
      </c>
      <c r="B40" s="4" t="s">
        <v>71</v>
      </c>
      <c r="C40" s="17">
        <f>C41</f>
        <v>776399</v>
      </c>
      <c r="D40" s="17">
        <f t="shared" ref="D40:E40" si="4">D41</f>
        <v>158724.09</v>
      </c>
      <c r="E40" s="17">
        <f t="shared" si="4"/>
        <v>160026.39000000001</v>
      </c>
      <c r="F40" s="13">
        <f t="shared" si="1"/>
        <v>20.443623703791477</v>
      </c>
      <c r="G40" s="23">
        <f t="shared" si="2"/>
        <v>99.18619672667738</v>
      </c>
      <c r="H40" s="23"/>
      <c r="I40" s="23"/>
    </row>
    <row r="41" spans="1:9" ht="15.75" x14ac:dyDescent="0.25">
      <c r="A41" s="11" t="s">
        <v>34</v>
      </c>
      <c r="B41" s="12" t="s">
        <v>72</v>
      </c>
      <c r="C41" s="19">
        <v>776399</v>
      </c>
      <c r="D41" s="19">
        <v>158724.09</v>
      </c>
      <c r="E41" s="19">
        <v>160026.39000000001</v>
      </c>
      <c r="F41" s="14">
        <f t="shared" si="1"/>
        <v>20.443623703791477</v>
      </c>
      <c r="G41" s="23">
        <f t="shared" si="2"/>
        <v>99.18619672667738</v>
      </c>
      <c r="H41" s="23"/>
      <c r="I41" s="23"/>
    </row>
    <row r="42" spans="1:9" ht="23.25" customHeight="1" x14ac:dyDescent="0.25">
      <c r="A42" s="3" t="s">
        <v>35</v>
      </c>
      <c r="B42" s="3"/>
      <c r="C42" s="20">
        <f>C4+C12+C14+C20+C24+C26+C32+C35+C40</f>
        <v>139686605.32000002</v>
      </c>
      <c r="D42" s="20">
        <f>D4+D12+D14+D20+D24+D26+D32+D35+D40</f>
        <v>32325892.719999999</v>
      </c>
      <c r="E42" s="20">
        <f>E4+E12+E14+E20+E24+E26+E32+E35+E40</f>
        <v>28648784.359999999</v>
      </c>
      <c r="F42" s="18">
        <f t="shared" si="1"/>
        <v>23.141726900690635</v>
      </c>
      <c r="G42" s="23">
        <f t="shared" si="2"/>
        <v>112.83512875727477</v>
      </c>
      <c r="H42" s="23"/>
      <c r="I42" s="23"/>
    </row>
    <row r="43" spans="1:9" ht="18.75" x14ac:dyDescent="0.25">
      <c r="A43" s="2"/>
      <c r="D43" s="9"/>
      <c r="E43" s="9"/>
      <c r="F43" s="9"/>
    </row>
  </sheetData>
  <mergeCells count="41">
    <mergeCell ref="G14:I14"/>
    <mergeCell ref="A1:I1"/>
    <mergeCell ref="G3:I3"/>
    <mergeCell ref="G4:I4"/>
    <mergeCell ref="G5:I5"/>
    <mergeCell ref="G6:I6"/>
    <mergeCell ref="G7:I7"/>
    <mergeCell ref="G9:I9"/>
    <mergeCell ref="G11:I11"/>
    <mergeCell ref="G12:I12"/>
    <mergeCell ref="G13:I13"/>
    <mergeCell ref="G10:I10"/>
    <mergeCell ref="G8:H8"/>
    <mergeCell ref="G42:I42"/>
    <mergeCell ref="G37:I37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8:I38"/>
    <mergeCell ref="G39:I39"/>
    <mergeCell ref="G40:I40"/>
    <mergeCell ref="G41:I41"/>
    <mergeCell ref="G26:I26"/>
    <mergeCell ref="G15:I15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6:H16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2022-05-25T11:40:42Z</dcterms:modified>
</cp:coreProperties>
</file>