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Документы к проекту решения  2023-2025годы 1 чтение\39 заседание СДЕЛАЛА!\"/>
    </mc:Choice>
  </mc:AlternateContent>
  <bookViews>
    <workbookView xWindow="0" yWindow="0" windowWidth="28800" windowHeight="12435"/>
  </bookViews>
  <sheets>
    <sheet name="Доходы" sheetId="2" r:id="rId1"/>
  </sheets>
  <definedNames>
    <definedName name="_xlnm.Print_Titles" localSheetId="0">Доходы!$4:$6</definedName>
    <definedName name="_xlnm.Print_Area" localSheetId="0">Доходы!$A$1:$F$93</definedName>
  </definedNames>
  <calcPr calcId="152511"/>
</workbook>
</file>

<file path=xl/calcChain.xml><?xml version="1.0" encoding="utf-8"?>
<calcChain xmlns="http://schemas.openxmlformats.org/spreadsheetml/2006/main">
  <c r="F61" i="2" l="1"/>
  <c r="E66" i="2" l="1"/>
  <c r="E67" i="2"/>
  <c r="E68" i="2"/>
  <c r="E69" i="2"/>
  <c r="E70" i="2"/>
  <c r="E71" i="2"/>
  <c r="E72" i="2"/>
  <c r="E73" i="2"/>
  <c r="E74" i="2"/>
  <c r="E75" i="2"/>
  <c r="E76" i="2"/>
  <c r="E77" i="2"/>
  <c r="E84" i="2"/>
  <c r="E85" i="2"/>
  <c r="E86" i="2"/>
  <c r="E87" i="2"/>
  <c r="E88" i="2"/>
  <c r="E89" i="2"/>
  <c r="E90" i="2"/>
  <c r="E91" i="2"/>
  <c r="E92" i="2"/>
  <c r="E93" i="2"/>
  <c r="F92" i="2"/>
  <c r="F91" i="2"/>
  <c r="F90" i="2"/>
  <c r="F88" i="2"/>
  <c r="F87" i="2" s="1"/>
  <c r="F85" i="2"/>
  <c r="F84" i="2"/>
  <c r="F82" i="2"/>
  <c r="F81" i="2" s="1"/>
  <c r="F79" i="2"/>
  <c r="F78" i="2"/>
  <c r="F76" i="2"/>
  <c r="F73" i="2"/>
  <c r="F72" i="2"/>
  <c r="F70" i="2"/>
  <c r="F69" i="2" s="1"/>
  <c r="F68" i="2" s="1"/>
  <c r="F64" i="2"/>
  <c r="F63" i="2"/>
  <c r="F60" i="2"/>
  <c r="F59" i="2" s="1"/>
  <c r="F57" i="2"/>
  <c r="F56" i="2"/>
  <c r="F55" i="2"/>
  <c r="F54" i="2" s="1"/>
  <c r="F51" i="2"/>
  <c r="F50" i="2"/>
  <c r="F49" i="2"/>
  <c r="F48" i="2" s="1"/>
  <c r="F46" i="2"/>
  <c r="F45" i="2"/>
  <c r="F44" i="2"/>
  <c r="F43" i="2" s="1"/>
  <c r="F41" i="2"/>
  <c r="F40" i="2"/>
  <c r="F38" i="2"/>
  <c r="F37" i="2" s="1"/>
  <c r="F36" i="2" s="1"/>
  <c r="F34" i="2"/>
  <c r="F33" i="2"/>
  <c r="F32" i="2" s="1"/>
  <c r="F30" i="2"/>
  <c r="F29" i="2"/>
  <c r="F27" i="2"/>
  <c r="F26" i="2" s="1"/>
  <c r="F24" i="2"/>
  <c r="F23" i="2"/>
  <c r="F21" i="2"/>
  <c r="F20" i="2" s="1"/>
  <c r="F19" i="2" s="1"/>
  <c r="F18" i="2" s="1"/>
  <c r="F16" i="2"/>
  <c r="F11" i="2" s="1"/>
  <c r="F10" i="2" s="1"/>
  <c r="F14" i="2"/>
  <c r="F12" i="2"/>
  <c r="D92" i="2"/>
  <c r="C92" i="2"/>
  <c r="D91" i="2"/>
  <c r="D90" i="2" s="1"/>
  <c r="C91" i="2"/>
  <c r="C90" i="2" s="1"/>
  <c r="D88" i="2"/>
  <c r="D87" i="2" s="1"/>
  <c r="C88" i="2"/>
  <c r="C87" i="2" s="1"/>
  <c r="D85" i="2"/>
  <c r="D84" i="2" s="1"/>
  <c r="C85" i="2"/>
  <c r="C84" i="2" s="1"/>
  <c r="D82" i="2"/>
  <c r="D81" i="2" s="1"/>
  <c r="C82" i="2"/>
  <c r="C81" i="2" s="1"/>
  <c r="D79" i="2"/>
  <c r="D78" i="2" s="1"/>
  <c r="C79" i="2"/>
  <c r="C78" i="2" s="1"/>
  <c r="D76" i="2"/>
  <c r="C76" i="2"/>
  <c r="D73" i="2"/>
  <c r="D72" i="2" s="1"/>
  <c r="C73" i="2"/>
  <c r="C72" i="2" s="1"/>
  <c r="D70" i="2"/>
  <c r="D69" i="2" s="1"/>
  <c r="C70" i="2"/>
  <c r="C69" i="2" s="1"/>
  <c r="D64" i="2"/>
  <c r="C64" i="2"/>
  <c r="D63" i="2"/>
  <c r="C63" i="2"/>
  <c r="D61" i="2"/>
  <c r="C61" i="2"/>
  <c r="D60" i="2"/>
  <c r="D59" i="2" s="1"/>
  <c r="C60" i="2"/>
  <c r="C59" i="2" s="1"/>
  <c r="D57" i="2"/>
  <c r="D56" i="2" s="1"/>
  <c r="C57" i="2"/>
  <c r="C56" i="2" s="1"/>
  <c r="C55" i="2" s="1"/>
  <c r="C54" i="2" s="1"/>
  <c r="D51" i="2"/>
  <c r="D50" i="2" s="1"/>
  <c r="C51" i="2"/>
  <c r="C50" i="2" s="1"/>
  <c r="C49" i="2" s="1"/>
  <c r="C48" i="2" s="1"/>
  <c r="D46" i="2"/>
  <c r="D45" i="2" s="1"/>
  <c r="C46" i="2"/>
  <c r="C45" i="2" s="1"/>
  <c r="C44" i="2" s="1"/>
  <c r="C43" i="2" s="1"/>
  <c r="D41" i="2"/>
  <c r="D40" i="2" s="1"/>
  <c r="C41" i="2"/>
  <c r="C40" i="2" s="1"/>
  <c r="D38" i="2"/>
  <c r="D37" i="2" s="1"/>
  <c r="C38" i="2"/>
  <c r="C37" i="2" s="1"/>
  <c r="C36" i="2" s="1"/>
  <c r="D34" i="2"/>
  <c r="C34" i="2"/>
  <c r="D33" i="2"/>
  <c r="C33" i="2"/>
  <c r="C32" i="2" s="1"/>
  <c r="D30" i="2"/>
  <c r="D29" i="2" s="1"/>
  <c r="C30" i="2"/>
  <c r="E30" i="2" s="1"/>
  <c r="D27" i="2"/>
  <c r="D26" i="2" s="1"/>
  <c r="C27" i="2"/>
  <c r="C26" i="2" s="1"/>
  <c r="D24" i="2"/>
  <c r="D23" i="2" s="1"/>
  <c r="C24" i="2"/>
  <c r="C23" i="2" s="1"/>
  <c r="D21" i="2"/>
  <c r="D20" i="2" s="1"/>
  <c r="C21" i="2"/>
  <c r="C20" i="2" s="1"/>
  <c r="D16" i="2"/>
  <c r="E16" i="2" s="1"/>
  <c r="C16" i="2"/>
  <c r="D14" i="2"/>
  <c r="C14" i="2"/>
  <c r="D12" i="2"/>
  <c r="D11" i="2" s="1"/>
  <c r="C12" i="2"/>
  <c r="C11" i="2" s="1"/>
  <c r="C10" i="2" s="1"/>
  <c r="E13" i="2"/>
  <c r="E17" i="2"/>
  <c r="E22" i="2"/>
  <c r="E25" i="2"/>
  <c r="E27" i="2"/>
  <c r="E28" i="2"/>
  <c r="E31" i="2"/>
  <c r="E34" i="2"/>
  <c r="E35" i="2"/>
  <c r="E39" i="2"/>
  <c r="E42" i="2"/>
  <c r="E47" i="2"/>
  <c r="E51" i="2"/>
  <c r="E52" i="2"/>
  <c r="E53" i="2"/>
  <c r="E58" i="2"/>
  <c r="E61" i="2"/>
  <c r="E62" i="2"/>
  <c r="E63" i="2"/>
  <c r="E64" i="2"/>
  <c r="E65" i="2"/>
  <c r="F9" i="2" l="1"/>
  <c r="F75" i="2"/>
  <c r="F67" i="2" s="1"/>
  <c r="F66" i="2" s="1"/>
  <c r="E20" i="2"/>
  <c r="D19" i="2"/>
  <c r="E26" i="2"/>
  <c r="D36" i="2"/>
  <c r="E36" i="2" s="1"/>
  <c r="E37" i="2"/>
  <c r="E45" i="2"/>
  <c r="D44" i="2"/>
  <c r="E56" i="2"/>
  <c r="D55" i="2"/>
  <c r="C68" i="2"/>
  <c r="C67" i="2" s="1"/>
  <c r="C66" i="2" s="1"/>
  <c r="C75" i="2"/>
  <c r="E11" i="2"/>
  <c r="D10" i="2"/>
  <c r="E23" i="2"/>
  <c r="E40" i="2"/>
  <c r="E50" i="2"/>
  <c r="D49" i="2"/>
  <c r="E59" i="2"/>
  <c r="D68" i="2"/>
  <c r="D75" i="2"/>
  <c r="E46" i="2"/>
  <c r="E38" i="2"/>
  <c r="E57" i="2"/>
  <c r="E41" i="2"/>
  <c r="E33" i="2"/>
  <c r="E21" i="2"/>
  <c r="C29" i="2"/>
  <c r="C19" i="2" s="1"/>
  <c r="C18" i="2" s="1"/>
  <c r="C9" i="2" s="1"/>
  <c r="C7" i="2" s="1"/>
  <c r="E60" i="2"/>
  <c r="E24" i="2"/>
  <c r="E12" i="2"/>
  <c r="F7" i="2" l="1"/>
  <c r="E10" i="2"/>
  <c r="D67" i="2"/>
  <c r="D66" i="2" s="1"/>
  <c r="D54" i="2"/>
  <c r="E54" i="2" s="1"/>
  <c r="E55" i="2"/>
  <c r="D18" i="2"/>
  <c r="E18" i="2" s="1"/>
  <c r="E19" i="2"/>
  <c r="E29" i="2"/>
  <c r="D48" i="2"/>
  <c r="E48" i="2" s="1"/>
  <c r="E49" i="2"/>
  <c r="D43" i="2"/>
  <c r="E43" i="2" s="1"/>
  <c r="E44" i="2"/>
  <c r="D32" i="2"/>
  <c r="E32" i="2" s="1"/>
  <c r="D9" i="2" l="1"/>
  <c r="E9" i="2" l="1"/>
  <c r="D7" i="2"/>
  <c r="E7" i="2" s="1"/>
</calcChain>
</file>

<file path=xl/sharedStrings.xml><?xml version="1.0" encoding="utf-8"?>
<sst xmlns="http://schemas.openxmlformats.org/spreadsheetml/2006/main" count="185" uniqueCount="163">
  <si>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</si>
  <si>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</si>
  <si>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</si>
  <si>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</si>
  <si>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</si>
  <si>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</si>
  <si>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</si>
  <si>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</si>
  <si>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</si>
  <si>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</si>
  <si>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</si>
  <si>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</si>
  <si>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</si>
  <si>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</si>
  <si>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</si>
  <si>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</si>
  <si>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</si>
  <si>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</si>
  <si>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</si>
  <si>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</si>
  <si>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</si>
  <si>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</si>
  <si>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</si>
  <si>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</si>
  <si>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</si>
  <si>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000 1060000000 0000 000</t>
  </si>
  <si>
    <t xml:space="preserve"> 000 1060100000 0000 110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</si>
  <si>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</si>
  <si>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</si>
  <si>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</si>
  <si>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000 1060603313 0000 110</t>
  </si>
  <si>
    <t xml:space="preserve"> 000 1060604000 0000 110</t>
  </si>
  <si>
    <t xml:space="preserve"> 000 1060604313 0000 110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</si>
  <si>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</si>
  <si>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</si>
  <si>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</si>
  <si>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000 1110501313 0000 120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</si>
  <si>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</si>
  <si>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</si>
  <si>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</si>
  <si>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000 1130199513 0000 130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</si>
  <si>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</si>
  <si>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</si>
  <si>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</si>
  <si>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000 1140601313 0000 430</t>
  </si>
  <si>
    <t xml:space="preserve"> 000 1170000000 0000 000</t>
  </si>
  <si>
    <t xml:space="preserve"> 000 1170500000 0000 180</t>
  </si>
  <si>
    <t xml:space="preserve"> 000 1170505013 0000 180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</si>
  <si>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</si>
  <si>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</si>
  <si>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</si>
  <si>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</si>
  <si>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000 2021500113 0000 150</t>
  </si>
  <si>
    <t xml:space="preserve"> 000 2021500200 0000 150</t>
  </si>
  <si>
    <t xml:space="preserve"> 000 2021500213 0000 150</t>
  </si>
  <si>
    <t xml:space="preserve"> 000 2022000000 0000 150</t>
  </si>
  <si>
    <t xml:space="preserve"> 000 2022021600 0000 150</t>
  </si>
  <si>
    <t xml:space="preserve"> 000 2022021613 0000 150</t>
  </si>
  <si>
    <t xml:space="preserve"> 000 2022999900 0000 150</t>
  </si>
  <si>
    <t xml:space="preserve"> 000 2022999913 0000 150</t>
  </si>
  <si>
    <t>Ожидаемое исполнение</t>
  </si>
  <si>
    <t xml:space="preserve"> 000 2024000000 0000 150</t>
  </si>
  <si>
    <t xml:space="preserve">  
Прочие межбюджетные трансферты, передаваемые бюджетам городских поселений
</t>
  </si>
  <si>
    <t xml:space="preserve"> 000 2024999900 0000 150</t>
  </si>
  <si>
    <t xml:space="preserve"> 000 2070000000 0000 000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</si>
  <si>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</si>
  <si>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</si>
  <si>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</si>
  <si>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</si>
  <si>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</si>
  <si>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</si>
  <si>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</si>
  <si>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182 1010201001 0000 110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</si>
  <si>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</si>
  <si>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182 1010202001 0000 110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</si>
  <si>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</si>
  <si>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182 1010203001 0000 110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</si>
  <si>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</si>
  <si>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</si>
  <si>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</si>
  <si>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</si>
  <si>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</si>
  <si>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</si>
  <si>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</si>
  <si>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</si>
  <si>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</si>
  <si>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</si>
  <si>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</si>
  <si>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</si>
  <si>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</si>
  <si>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100 1030226101 0000 110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</si>
  <si>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</si>
  <si>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</si>
  <si>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</si>
  <si>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182 1060103013 0000 110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</si>
  <si>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</si>
  <si>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</si>
  <si>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</si>
  <si>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182 1060603313 0000 110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</si>
  <si>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</si>
  <si>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</si>
  <si>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182 1060604313 0000 110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</si>
  <si>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</si>
  <si>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</si>
  <si>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</si>
  <si>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</si>
  <si>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015 1110501313 0000 120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</si>
  <si>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</si>
  <si>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</si>
  <si>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</si>
  <si>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</si>
  <si>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</si>
  <si>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015 1130199513 0000 130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</si>
  <si>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"Библиотека, МУ "Дом ремесел" бюджета Пестяковского городского поселения)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</si>
  <si>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</si>
  <si>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</si>
  <si>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</si>
  <si>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</si>
  <si>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015 1140601313 0000 430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</si>
  <si>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</si>
  <si>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</si>
  <si>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поселений</t>
  </si>
  <si>
    <t xml:space="preserve"> 015 1170505013 0000 180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</si>
  <si>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</si>
  <si>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</si>
  <si>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поселений</t>
  </si>
  <si>
    <t xml:space="preserve"> 000 1171503013 0000 150</t>
  </si>
  <si>
    <t xml:space="preserve"> 015 1171503013 0000 150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</si>
  <si>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</si>
  <si>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</si>
  <si>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</si>
  <si>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</si>
  <si>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</si>
  <si>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</si>
  <si>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</si>
  <si>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</si>
  <si>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015 2021500213 0000 150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</si>
  <si>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</si>
  <si>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</si>
  <si>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</si>
  <si>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015 2024999913 0000 150</t>
  </si>
  <si>
    <t xml:space="preserve">  
ПРОЧИЕ БЕЗВОЗМЕЗДНЫЕ ПОСТУПЛЕНИЯ
</t>
  </si>
  <si>
    <t xml:space="preserve">  
Прочие безвозмездные поступления в бюджеты городских поселений
</t>
  </si>
  <si>
    <t xml:space="preserve"> 015 2070502013 0000 150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</si>
  <si>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</si>
  <si>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</si>
  <si>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</si>
  <si>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</si>
  <si>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</si>
  <si>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 Прочие субсидии</t>
  </si>
  <si>
    <t xml:space="preserve">  Прочие субсидии бюджетам городских поселений</t>
  </si>
  <si>
    <t xml:space="preserve"> 015 2022999913 0000 150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</si>
  <si>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</si>
  <si>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</si>
  <si>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</si>
  <si>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</si>
  <si>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</si>
  <si>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</si>
  <si>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 xml:space="preserve"> 015 2196001013 0000 150</t>
  </si>
  <si>
    <t>2022 год утверждено решением Совета Пестяковского городского поселения от 21.12.2021 года №117 в действующей редакции</t>
  </si>
  <si>
    <t>Исполнение бюджета городского поселения за 9 месяцев 2022 года</t>
  </si>
  <si>
    <t>% исполнения за 9 месяцев 2022 года</t>
  </si>
  <si>
    <t xml:space="preserve"> Оценка ожидаемого исполнения по доходам бюджета Пестяковского городского поселения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</si>
</sst>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0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9">
      <alignment horizontal="center" vertical="center" textRotation="90"/>
    </xf>
    <xf numFmtId="49" fontId="10" fillId="0" borderId="40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1" xfId="10" applyNumberFormat="1" applyBorder="1" applyProtection="1"/>
    <xf numFmtId="0" fontId="14" fillId="0" borderId="52" xfId="0" applyFont="1" applyBorder="1" applyAlignment="1">
      <alignment horizontal="center" wrapText="1"/>
    </xf>
    <xf numFmtId="0" fontId="6" fillId="0" borderId="1" xfId="11" applyNumberFormat="1" applyBorder="1" applyProtection="1">
      <alignment horizontal="left"/>
    </xf>
    <xf numFmtId="49" fontId="6" fillId="0" borderId="1" xfId="30" applyNumberFormat="1" applyBorder="1" applyProtection="1"/>
    <xf numFmtId="0" fontId="6" fillId="0" borderId="1" xfId="31" applyNumberFormat="1" applyBorder="1" applyProtection="1">
      <alignment horizontal="center"/>
    </xf>
    <xf numFmtId="0" fontId="4" fillId="0" borderId="1" xfId="5" applyNumberFormat="1" applyBorder="1" applyProtection="1"/>
    <xf numFmtId="49" fontId="6" fillId="0" borderId="1" xfId="26" applyNumberFormat="1" applyBorder="1" applyProtection="1">
      <alignment horizontal="center"/>
    </xf>
    <xf numFmtId="0" fontId="6" fillId="0" borderId="1" xfId="25" applyBorder="1">
      <alignment wrapText="1"/>
    </xf>
    <xf numFmtId="0" fontId="4" fillId="0" borderId="1" xfId="15" applyNumberFormat="1" applyBorder="1" applyProtection="1"/>
    <xf numFmtId="49" fontId="14" fillId="4" borderId="56" xfId="45" applyNumberFormat="1" applyFont="1" applyFill="1" applyBorder="1" applyAlignment="1" applyProtection="1">
      <alignment horizontal="center"/>
    </xf>
    <xf numFmtId="49" fontId="14" fillId="0" borderId="51" xfId="35" applyFont="1" applyBorder="1">
      <alignment horizontal="center" vertical="center" wrapText="1"/>
    </xf>
    <xf numFmtId="49" fontId="14" fillId="0" borderId="49" xfId="35" applyFont="1" applyBorder="1" applyAlignment="1">
      <alignment horizontal="center" vertical="center" wrapText="1"/>
    </xf>
    <xf numFmtId="49" fontId="14" fillId="0" borderId="50" xfId="35" applyNumberFormat="1" applyFont="1" applyBorder="1" applyProtection="1">
      <alignment horizontal="center" vertical="center" wrapText="1"/>
    </xf>
    <xf numFmtId="49" fontId="14" fillId="0" borderId="29" xfId="35" applyNumberFormat="1" applyFont="1" applyBorder="1" applyProtection="1">
      <alignment horizontal="center" vertical="center" wrapText="1"/>
    </xf>
    <xf numFmtId="49" fontId="14" fillId="0" borderId="54" xfId="35" applyNumberFormat="1" applyFont="1" applyBorder="1" applyProtection="1">
      <alignment horizontal="center" vertical="center" wrapText="1"/>
    </xf>
    <xf numFmtId="49" fontId="14" fillId="0" borderId="54" xfId="36" applyNumberFormat="1" applyFont="1" applyBorder="1" applyProtection="1">
      <alignment horizontal="center" vertical="center" wrapText="1"/>
    </xf>
    <xf numFmtId="0" fontId="14" fillId="4" borderId="57" xfId="37" applyNumberFormat="1" applyFont="1" applyFill="1" applyBorder="1" applyAlignment="1" applyProtection="1">
      <alignment horizontal="left" vertical="top" wrapText="1"/>
    </xf>
    <xf numFmtId="49" fontId="14" fillId="0" borderId="56" xfId="39" applyNumberFormat="1" applyFont="1" applyBorder="1" applyAlignment="1" applyProtection="1">
      <alignment horizontal="center"/>
    </xf>
    <xf numFmtId="0" fontId="14" fillId="4" borderId="58" xfId="43" applyNumberFormat="1" applyFont="1" applyFill="1" applyBorder="1" applyAlignment="1" applyProtection="1">
      <alignment horizontal="left" vertical="top" wrapText="1"/>
    </xf>
    <xf numFmtId="49" fontId="14" fillId="0" borderId="56" xfId="45" applyNumberFormat="1" applyFont="1" applyBorder="1" applyAlignment="1" applyProtection="1">
      <alignment horizontal="center"/>
    </xf>
    <xf numFmtId="49" fontId="14" fillId="4" borderId="56" xfId="62" applyNumberFormat="1" applyFont="1" applyFill="1" applyBorder="1" applyAlignment="1" applyProtection="1">
      <alignment horizontal="center"/>
    </xf>
    <xf numFmtId="0" fontId="14" fillId="4" borderId="59" xfId="48" applyNumberFormat="1" applyFont="1" applyFill="1" applyBorder="1" applyAlignment="1" applyProtection="1">
      <alignment horizontal="left" vertical="top" wrapText="1"/>
    </xf>
    <xf numFmtId="49" fontId="14" fillId="0" borderId="56" xfId="50" applyNumberFormat="1" applyFont="1" applyBorder="1" applyAlignment="1" applyProtection="1">
      <alignment horizontal="center"/>
    </xf>
    <xf numFmtId="0" fontId="14" fillId="4" borderId="56" xfId="48" applyNumberFormat="1" applyFont="1" applyFill="1" applyBorder="1" applyAlignment="1" applyProtection="1">
      <alignment horizontal="left" vertical="top" wrapText="1"/>
    </xf>
    <xf numFmtId="49" fontId="14" fillId="4" borderId="56" xfId="50" applyNumberFormat="1" applyFont="1" applyFill="1" applyBorder="1" applyAlignment="1" applyProtection="1">
      <alignment horizontal="center"/>
    </xf>
    <xf numFmtId="49" fontId="14" fillId="0" borderId="53" xfId="35" applyNumberFormat="1" applyFont="1" applyBorder="1" applyProtection="1">
      <alignment horizontal="center" vertical="center" wrapText="1"/>
    </xf>
    <xf numFmtId="49" fontId="14" fillId="0" borderId="47" xfId="35" applyFont="1" applyBorder="1">
      <alignment horizontal="center" vertical="center" wrapText="1"/>
    </xf>
    <xf numFmtId="49" fontId="14" fillId="0" borderId="46" xfId="35" applyNumberFormat="1" applyFont="1" applyBorder="1" applyProtection="1">
      <alignment horizontal="center" vertical="center" wrapText="1"/>
    </xf>
    <xf numFmtId="49" fontId="14" fillId="0" borderId="48" xfId="35" applyFont="1" applyBorder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4" fontId="14" fillId="4" borderId="56" xfId="58" applyNumberFormat="1" applyFont="1" applyFill="1" applyBorder="1" applyAlignment="1" applyProtection="1">
      <alignment horizontal="center"/>
    </xf>
    <xf numFmtId="165" fontId="14" fillId="4" borderId="55" xfId="40" applyNumberFormat="1" applyFont="1" applyFill="1" applyBorder="1" applyAlignment="1" applyProtection="1">
      <alignment horizontal="center" shrinkToFit="1"/>
    </xf>
    <xf numFmtId="165" fontId="14" fillId="4" borderId="16" xfId="40" applyNumberFormat="1" applyFont="1" applyFill="1" applyBorder="1" applyAlignment="1" applyProtection="1">
      <alignment horizontal="center" shrinkToFit="1"/>
    </xf>
    <xf numFmtId="4" fontId="14" fillId="4" borderId="56" xfId="40" applyNumberFormat="1" applyFont="1" applyFill="1" applyBorder="1" applyAlignment="1" applyProtection="1">
      <alignment horizontal="center"/>
    </xf>
    <xf numFmtId="4" fontId="14" fillId="4" borderId="56" xfId="54" applyNumberFormat="1" applyFont="1" applyFill="1" applyBorder="1" applyAlignment="1" applyProtection="1">
      <alignment horizontal="center"/>
    </xf>
    <xf numFmtId="4" fontId="14" fillId="4" borderId="56" xfId="40" applyNumberFormat="1" applyFont="1" applyFill="1" applyBorder="1" applyAlignment="1" applyProtection="1">
      <alignment horizontal="center" shrinkToFit="1"/>
    </xf>
    <xf numFmtId="4" fontId="14" fillId="4" borderId="49" xfId="40" applyNumberFormat="1" applyFont="1" applyFill="1" applyBorder="1" applyAlignment="1" applyProtection="1">
      <alignment horizontal="center"/>
    </xf>
    <xf numFmtId="165" fontId="14" fillId="4" borderId="24" xfId="40" applyNumberFormat="1" applyFont="1" applyFill="1" applyBorder="1" applyAlignment="1" applyProtection="1">
      <alignment horizontal="center" shrinkToFit="1"/>
    </xf>
    <xf numFmtId="165" fontId="14" fillId="4" borderId="56" xfId="40" applyNumberFormat="1" applyFont="1" applyFill="1" applyBorder="1" applyAlignment="1" applyProtection="1">
      <alignment horizontal="center" shrinkToFi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Normal="100" zoomScaleSheetLayoutView="100" workbookViewId="0">
      <selection activeCell="N12" sqref="N12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42578125" style="1" customWidth="1"/>
    <col min="4" max="4" width="13.42578125" style="1" customWidth="1"/>
    <col min="5" max="5" width="10.425781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5.2" customHeight="1" x14ac:dyDescent="0.25">
      <c r="A1" s="4"/>
      <c r="B1" s="12"/>
      <c r="C1" s="11"/>
      <c r="D1" s="2"/>
      <c r="E1" s="2"/>
      <c r="F1" s="2"/>
      <c r="G1" s="2"/>
    </row>
    <row r="2" spans="1:7" ht="15.2" customHeight="1" x14ac:dyDescent="0.25">
      <c r="A2" s="34" t="s">
        <v>162</v>
      </c>
      <c r="B2" s="35"/>
      <c r="C2" s="35"/>
      <c r="D2" s="35"/>
      <c r="E2" s="35"/>
      <c r="F2" s="35"/>
      <c r="G2" s="2"/>
    </row>
    <row r="3" spans="1:7" ht="14.1" customHeight="1" x14ac:dyDescent="0.25">
      <c r="A3" s="7"/>
      <c r="B3" s="8"/>
      <c r="C3" s="9"/>
      <c r="D3" s="10"/>
      <c r="E3" s="10"/>
      <c r="F3" s="10"/>
      <c r="G3" s="2"/>
    </row>
    <row r="4" spans="1:7" ht="11.45" customHeight="1" x14ac:dyDescent="0.25">
      <c r="A4" s="30" t="s">
        <v>0</v>
      </c>
      <c r="B4" s="32" t="s">
        <v>1</v>
      </c>
      <c r="C4" s="15"/>
      <c r="D4" s="16"/>
      <c r="E4" s="16"/>
      <c r="F4" s="16"/>
      <c r="G4" s="5"/>
    </row>
    <row r="5" spans="1:7" ht="141.75" customHeight="1" x14ac:dyDescent="0.25">
      <c r="A5" s="31"/>
      <c r="B5" s="33"/>
      <c r="C5" s="6" t="s">
        <v>159</v>
      </c>
      <c r="D5" s="17" t="s">
        <v>160</v>
      </c>
      <c r="E5" s="17" t="s">
        <v>161</v>
      </c>
      <c r="F5" s="17" t="s">
        <v>60</v>
      </c>
      <c r="G5" s="5"/>
    </row>
    <row r="6" spans="1:7" ht="11.45" customHeight="1" x14ac:dyDescent="0.25">
      <c r="A6" s="18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3"/>
    </row>
    <row r="7" spans="1:7" ht="21.75" customHeight="1" x14ac:dyDescent="0.25">
      <c r="A7" s="21" t="s">
        <v>67</v>
      </c>
      <c r="B7" s="22"/>
      <c r="C7" s="36">
        <f>C9+C66</f>
        <v>33126330.07</v>
      </c>
      <c r="D7" s="36">
        <f>D9+D66</f>
        <v>21508065.539999999</v>
      </c>
      <c r="E7" s="37">
        <f>D7/C7*100</f>
        <v>64.927402143705066</v>
      </c>
      <c r="F7" s="36">
        <f>F9+F66</f>
        <v>33188199.160000004</v>
      </c>
      <c r="G7" s="13"/>
    </row>
    <row r="8" spans="1:7" ht="15" customHeight="1" x14ac:dyDescent="0.25">
      <c r="A8" s="23" t="s">
        <v>8</v>
      </c>
      <c r="B8" s="24"/>
      <c r="C8" s="14"/>
      <c r="D8" s="25"/>
      <c r="E8" s="38"/>
      <c r="F8" s="14"/>
      <c r="G8" s="13"/>
    </row>
    <row r="9" spans="1:7" x14ac:dyDescent="0.25">
      <c r="A9" s="26" t="s">
        <v>68</v>
      </c>
      <c r="B9" s="27" t="s">
        <v>9</v>
      </c>
      <c r="C9" s="39">
        <f>C10+C18+C32+C43+C48+C54+C59</f>
        <v>14851307.15</v>
      </c>
      <c r="D9" s="39">
        <f>D10+D18+D32+D43+D48+D54+D59</f>
        <v>12193361.23</v>
      </c>
      <c r="E9" s="38">
        <f t="shared" ref="E9:E72" si="0">D9/C9*100</f>
        <v>82.10294963834211</v>
      </c>
      <c r="F9" s="39">
        <f>F10+F18+F32+F43+F48+F54+F59</f>
        <v>14913176.24</v>
      </c>
      <c r="G9" s="13"/>
    </row>
    <row r="10" spans="1:7" x14ac:dyDescent="0.25">
      <c r="A10" s="26" t="s">
        <v>69</v>
      </c>
      <c r="B10" s="27" t="s">
        <v>10</v>
      </c>
      <c r="C10" s="36">
        <f>C11</f>
        <v>11649979.4</v>
      </c>
      <c r="D10" s="36">
        <f>D11</f>
        <v>10179871.380000001</v>
      </c>
      <c r="E10" s="38">
        <f t="shared" si="0"/>
        <v>87.381024725245439</v>
      </c>
      <c r="F10" s="36">
        <f>F11</f>
        <v>11649979.4</v>
      </c>
      <c r="G10" s="13"/>
    </row>
    <row r="11" spans="1:7" x14ac:dyDescent="0.25">
      <c r="A11" s="26" t="s">
        <v>70</v>
      </c>
      <c r="B11" s="27" t="s">
        <v>11</v>
      </c>
      <c r="C11" s="39">
        <f>C12+C14+C16</f>
        <v>11649979.4</v>
      </c>
      <c r="D11" s="39">
        <f>D12+D14+D16</f>
        <v>10179871.380000001</v>
      </c>
      <c r="E11" s="38">
        <f t="shared" si="0"/>
        <v>87.381024725245439</v>
      </c>
      <c r="F11" s="39">
        <f>F12+F14+F16</f>
        <v>11649979.4</v>
      </c>
      <c r="G11" s="13"/>
    </row>
    <row r="12" spans="1:7" ht="63.75" x14ac:dyDescent="0.25">
      <c r="A12" s="26" t="s">
        <v>71</v>
      </c>
      <c r="B12" s="27" t="s">
        <v>12</v>
      </c>
      <c r="C12" s="39">
        <f>C13</f>
        <v>11559979.4</v>
      </c>
      <c r="D12" s="39">
        <f>D13</f>
        <v>10111133.710000001</v>
      </c>
      <c r="E12" s="38">
        <f t="shared" si="0"/>
        <v>87.466710451058418</v>
      </c>
      <c r="F12" s="39">
        <f>F13</f>
        <v>11559979.4</v>
      </c>
      <c r="G12" s="13"/>
    </row>
    <row r="13" spans="1:7" ht="63.75" x14ac:dyDescent="0.25">
      <c r="A13" s="26" t="s">
        <v>71</v>
      </c>
      <c r="B13" s="27" t="s">
        <v>72</v>
      </c>
      <c r="C13" s="40">
        <v>11559979.4</v>
      </c>
      <c r="D13" s="36">
        <v>10111133.710000001</v>
      </c>
      <c r="E13" s="38">
        <f t="shared" si="0"/>
        <v>87.466710451058418</v>
      </c>
      <c r="F13" s="40">
        <v>11559979.4</v>
      </c>
      <c r="G13" s="13"/>
    </row>
    <row r="14" spans="1:7" ht="102" x14ac:dyDescent="0.25">
      <c r="A14" s="26" t="s">
        <v>73</v>
      </c>
      <c r="B14" s="27" t="s">
        <v>13</v>
      </c>
      <c r="C14" s="39">
        <f>C15</f>
        <v>0</v>
      </c>
      <c r="D14" s="39">
        <f>D15</f>
        <v>26889.360000000001</v>
      </c>
      <c r="E14" s="38"/>
      <c r="F14" s="39">
        <f>F15</f>
        <v>0</v>
      </c>
      <c r="G14" s="13"/>
    </row>
    <row r="15" spans="1:7" ht="102" x14ac:dyDescent="0.25">
      <c r="A15" s="26" t="s">
        <v>73</v>
      </c>
      <c r="B15" s="27" t="s">
        <v>74</v>
      </c>
      <c r="C15" s="39">
        <v>0</v>
      </c>
      <c r="D15" s="36">
        <v>26889.360000000001</v>
      </c>
      <c r="E15" s="38"/>
      <c r="F15" s="39">
        <v>0</v>
      </c>
      <c r="G15" s="13"/>
    </row>
    <row r="16" spans="1:7" ht="38.25" x14ac:dyDescent="0.25">
      <c r="A16" s="26" t="s">
        <v>75</v>
      </c>
      <c r="B16" s="27" t="s">
        <v>14</v>
      </c>
      <c r="C16" s="39">
        <f>C17</f>
        <v>90000</v>
      </c>
      <c r="D16" s="39">
        <f>D17</f>
        <v>41848.31</v>
      </c>
      <c r="E16" s="38">
        <f t="shared" si="0"/>
        <v>46.498122222222221</v>
      </c>
      <c r="F16" s="39">
        <f>F17</f>
        <v>90000</v>
      </c>
      <c r="G16" s="13"/>
    </row>
    <row r="17" spans="1:7" ht="38.25" x14ac:dyDescent="0.25">
      <c r="A17" s="26" t="s">
        <v>75</v>
      </c>
      <c r="B17" s="27" t="s">
        <v>76</v>
      </c>
      <c r="C17" s="40">
        <v>90000</v>
      </c>
      <c r="D17" s="36">
        <v>41848.31</v>
      </c>
      <c r="E17" s="38">
        <f t="shared" si="0"/>
        <v>46.498122222222221</v>
      </c>
      <c r="F17" s="40">
        <v>90000</v>
      </c>
      <c r="G17" s="13"/>
    </row>
    <row r="18" spans="1:7" ht="38.25" x14ac:dyDescent="0.25">
      <c r="A18" s="26" t="s">
        <v>77</v>
      </c>
      <c r="B18" s="27" t="s">
        <v>15</v>
      </c>
      <c r="C18" s="39">
        <f>C19</f>
        <v>940370</v>
      </c>
      <c r="D18" s="39">
        <f>D19</f>
        <v>808930.43</v>
      </c>
      <c r="E18" s="38">
        <f t="shared" si="0"/>
        <v>86.022568776120039</v>
      </c>
      <c r="F18" s="39">
        <f>F19</f>
        <v>940370</v>
      </c>
      <c r="G18" s="13"/>
    </row>
    <row r="19" spans="1:7" ht="25.5" x14ac:dyDescent="0.25">
      <c r="A19" s="26" t="s">
        <v>78</v>
      </c>
      <c r="B19" s="27" t="s">
        <v>16</v>
      </c>
      <c r="C19" s="39">
        <f>C20+C23+C26+C29</f>
        <v>940370</v>
      </c>
      <c r="D19" s="39">
        <f>D20+D23+D26+D29</f>
        <v>808930.43</v>
      </c>
      <c r="E19" s="38">
        <f t="shared" si="0"/>
        <v>86.022568776120039</v>
      </c>
      <c r="F19" s="39">
        <f>F20+F23+F26+F29</f>
        <v>940370</v>
      </c>
      <c r="G19" s="13"/>
    </row>
    <row r="20" spans="1:7" ht="63.75" x14ac:dyDescent="0.25">
      <c r="A20" s="26" t="s">
        <v>79</v>
      </c>
      <c r="B20" s="27" t="s">
        <v>17</v>
      </c>
      <c r="C20" s="39">
        <f>C21</f>
        <v>425170</v>
      </c>
      <c r="D20" s="39">
        <f>D21</f>
        <v>395527.27</v>
      </c>
      <c r="E20" s="38">
        <f t="shared" si="0"/>
        <v>93.028028788484605</v>
      </c>
      <c r="F20" s="39">
        <f>F21</f>
        <v>425170</v>
      </c>
      <c r="G20" s="13"/>
    </row>
    <row r="21" spans="1:7" ht="102" x14ac:dyDescent="0.25">
      <c r="A21" s="26" t="s">
        <v>80</v>
      </c>
      <c r="B21" s="27" t="s">
        <v>18</v>
      </c>
      <c r="C21" s="36">
        <f>C22</f>
        <v>425170</v>
      </c>
      <c r="D21" s="36">
        <f>D22</f>
        <v>395527.27</v>
      </c>
      <c r="E21" s="38">
        <f t="shared" si="0"/>
        <v>93.028028788484605</v>
      </c>
      <c r="F21" s="36">
        <f>F22</f>
        <v>425170</v>
      </c>
      <c r="G21" s="13"/>
    </row>
    <row r="22" spans="1:7" ht="102" x14ac:dyDescent="0.25">
      <c r="A22" s="26" t="s">
        <v>80</v>
      </c>
      <c r="B22" s="27" t="s">
        <v>81</v>
      </c>
      <c r="C22" s="40">
        <v>425170</v>
      </c>
      <c r="D22" s="36">
        <v>395527.27</v>
      </c>
      <c r="E22" s="38">
        <f t="shared" si="0"/>
        <v>93.028028788484605</v>
      </c>
      <c r="F22" s="40">
        <v>425170</v>
      </c>
      <c r="G22" s="13"/>
    </row>
    <row r="23" spans="1:7" ht="76.5" x14ac:dyDescent="0.25">
      <c r="A23" s="26" t="s">
        <v>82</v>
      </c>
      <c r="B23" s="27" t="s">
        <v>19</v>
      </c>
      <c r="C23" s="39">
        <f>C24</f>
        <v>2350</v>
      </c>
      <c r="D23" s="39">
        <f>D24</f>
        <v>2237.56</v>
      </c>
      <c r="E23" s="38">
        <f t="shared" si="0"/>
        <v>95.215319148936175</v>
      </c>
      <c r="F23" s="39">
        <f>F24</f>
        <v>2350</v>
      </c>
      <c r="G23" s="13"/>
    </row>
    <row r="24" spans="1:7" ht="114.75" x14ac:dyDescent="0.25">
      <c r="A24" s="26" t="s">
        <v>83</v>
      </c>
      <c r="B24" s="27" t="s">
        <v>20</v>
      </c>
      <c r="C24" s="39">
        <f>C25</f>
        <v>2350</v>
      </c>
      <c r="D24" s="39">
        <f>D25</f>
        <v>2237.56</v>
      </c>
      <c r="E24" s="38">
        <f t="shared" si="0"/>
        <v>95.215319148936175</v>
      </c>
      <c r="F24" s="39">
        <f>F25</f>
        <v>2350</v>
      </c>
      <c r="G24" s="13"/>
    </row>
    <row r="25" spans="1:7" ht="114.75" x14ac:dyDescent="0.25">
      <c r="A25" s="26" t="s">
        <v>83</v>
      </c>
      <c r="B25" s="27" t="s">
        <v>84</v>
      </c>
      <c r="C25" s="40">
        <v>2350</v>
      </c>
      <c r="D25" s="36">
        <v>2237.56</v>
      </c>
      <c r="E25" s="38">
        <f t="shared" si="0"/>
        <v>95.215319148936175</v>
      </c>
      <c r="F25" s="40">
        <v>2350</v>
      </c>
      <c r="G25" s="13"/>
    </row>
    <row r="26" spans="1:7" ht="63.75" x14ac:dyDescent="0.25">
      <c r="A26" s="26" t="s">
        <v>85</v>
      </c>
      <c r="B26" s="27" t="s">
        <v>21</v>
      </c>
      <c r="C26" s="39">
        <f>C27</f>
        <v>566160</v>
      </c>
      <c r="D26" s="39">
        <f>D27</f>
        <v>455318.51</v>
      </c>
      <c r="E26" s="38">
        <f t="shared" si="0"/>
        <v>80.422232231171392</v>
      </c>
      <c r="F26" s="39">
        <f>F27</f>
        <v>566160</v>
      </c>
      <c r="G26" s="13"/>
    </row>
    <row r="27" spans="1:7" ht="102" x14ac:dyDescent="0.25">
      <c r="A27" s="26" t="s">
        <v>86</v>
      </c>
      <c r="B27" s="27" t="s">
        <v>22</v>
      </c>
      <c r="C27" s="39">
        <f>C28</f>
        <v>566160</v>
      </c>
      <c r="D27" s="39">
        <f>D28</f>
        <v>455318.51</v>
      </c>
      <c r="E27" s="38">
        <f t="shared" si="0"/>
        <v>80.422232231171392</v>
      </c>
      <c r="F27" s="39">
        <f>F28</f>
        <v>566160</v>
      </c>
      <c r="G27" s="13"/>
    </row>
    <row r="28" spans="1:7" ht="102" x14ac:dyDescent="0.25">
      <c r="A28" s="26" t="s">
        <v>86</v>
      </c>
      <c r="B28" s="27" t="s">
        <v>87</v>
      </c>
      <c r="C28" s="40">
        <v>566160</v>
      </c>
      <c r="D28" s="36">
        <v>455318.51</v>
      </c>
      <c r="E28" s="38">
        <f t="shared" si="0"/>
        <v>80.422232231171392</v>
      </c>
      <c r="F28" s="40">
        <v>566160</v>
      </c>
      <c r="G28" s="13"/>
    </row>
    <row r="29" spans="1:7" ht="63.75" x14ac:dyDescent="0.25">
      <c r="A29" s="26" t="s">
        <v>88</v>
      </c>
      <c r="B29" s="27" t="s">
        <v>23</v>
      </c>
      <c r="C29" s="39">
        <f>C30</f>
        <v>-53310</v>
      </c>
      <c r="D29" s="39">
        <f>D30</f>
        <v>-44152.91</v>
      </c>
      <c r="E29" s="38">
        <f t="shared" si="0"/>
        <v>82.822941286812991</v>
      </c>
      <c r="F29" s="39">
        <f>F30</f>
        <v>-53310</v>
      </c>
      <c r="G29" s="13"/>
    </row>
    <row r="30" spans="1:7" ht="102" x14ac:dyDescent="0.25">
      <c r="A30" s="26" t="s">
        <v>89</v>
      </c>
      <c r="B30" s="27" t="s">
        <v>24</v>
      </c>
      <c r="C30" s="39">
        <f>C31</f>
        <v>-53310</v>
      </c>
      <c r="D30" s="39">
        <f>D31</f>
        <v>-44152.91</v>
      </c>
      <c r="E30" s="38">
        <f t="shared" si="0"/>
        <v>82.822941286812991</v>
      </c>
      <c r="F30" s="39">
        <f>F31</f>
        <v>-53310</v>
      </c>
      <c r="G30" s="13"/>
    </row>
    <row r="31" spans="1:7" ht="102" x14ac:dyDescent="0.25">
      <c r="A31" s="26" t="s">
        <v>89</v>
      </c>
      <c r="B31" s="27" t="s">
        <v>90</v>
      </c>
      <c r="C31" s="40">
        <v>-53310</v>
      </c>
      <c r="D31" s="36">
        <v>-44152.91</v>
      </c>
      <c r="E31" s="38">
        <f t="shared" si="0"/>
        <v>82.822941286812991</v>
      </c>
      <c r="F31" s="40">
        <v>-53310</v>
      </c>
      <c r="G31" s="13"/>
    </row>
    <row r="32" spans="1:7" x14ac:dyDescent="0.25">
      <c r="A32" s="26" t="s">
        <v>91</v>
      </c>
      <c r="B32" s="27" t="s">
        <v>25</v>
      </c>
      <c r="C32" s="39">
        <f>C33+C36</f>
        <v>1350000</v>
      </c>
      <c r="D32" s="39">
        <f>D33+D36</f>
        <v>504432.24</v>
      </c>
      <c r="E32" s="38">
        <f t="shared" si="0"/>
        <v>37.36535111111111</v>
      </c>
      <c r="F32" s="39">
        <f>F33+F36</f>
        <v>1350000</v>
      </c>
      <c r="G32" s="13"/>
    </row>
    <row r="33" spans="1:7" x14ac:dyDescent="0.25">
      <c r="A33" s="26" t="s">
        <v>92</v>
      </c>
      <c r="B33" s="27" t="s">
        <v>26</v>
      </c>
      <c r="C33" s="39">
        <f>C34</f>
        <v>310000</v>
      </c>
      <c r="D33" s="39">
        <f>D34</f>
        <v>62634.5</v>
      </c>
      <c r="E33" s="38">
        <f t="shared" si="0"/>
        <v>20.204677419354837</v>
      </c>
      <c r="F33" s="39">
        <f>F34</f>
        <v>310000</v>
      </c>
      <c r="G33" s="13"/>
    </row>
    <row r="34" spans="1:7" ht="39" customHeight="1" x14ac:dyDescent="0.25">
      <c r="A34" s="26" t="s">
        <v>93</v>
      </c>
      <c r="B34" s="27" t="s">
        <v>27</v>
      </c>
      <c r="C34" s="39">
        <f>C35</f>
        <v>310000</v>
      </c>
      <c r="D34" s="39">
        <f>D35</f>
        <v>62634.5</v>
      </c>
      <c r="E34" s="38">
        <f t="shared" si="0"/>
        <v>20.204677419354837</v>
      </c>
      <c r="F34" s="39">
        <f>F35</f>
        <v>310000</v>
      </c>
      <c r="G34" s="13"/>
    </row>
    <row r="35" spans="1:7" ht="42" customHeight="1" x14ac:dyDescent="0.25">
      <c r="A35" s="26" t="s">
        <v>93</v>
      </c>
      <c r="B35" s="27" t="s">
        <v>94</v>
      </c>
      <c r="C35" s="40">
        <v>310000</v>
      </c>
      <c r="D35" s="36">
        <v>62634.5</v>
      </c>
      <c r="E35" s="38">
        <f t="shared" si="0"/>
        <v>20.204677419354837</v>
      </c>
      <c r="F35" s="40">
        <v>310000</v>
      </c>
      <c r="G35" s="13"/>
    </row>
    <row r="36" spans="1:7" x14ac:dyDescent="0.25">
      <c r="A36" s="26" t="s">
        <v>95</v>
      </c>
      <c r="B36" s="27" t="s">
        <v>28</v>
      </c>
      <c r="C36" s="39">
        <f>C37+C40</f>
        <v>1040000</v>
      </c>
      <c r="D36" s="39">
        <f>D37+D40</f>
        <v>441797.74</v>
      </c>
      <c r="E36" s="38">
        <f t="shared" si="0"/>
        <v>42.480551923076924</v>
      </c>
      <c r="F36" s="39">
        <f>F37+F40</f>
        <v>1040000</v>
      </c>
      <c r="G36" s="13"/>
    </row>
    <row r="37" spans="1:7" x14ac:dyDescent="0.25">
      <c r="A37" s="26" t="s">
        <v>96</v>
      </c>
      <c r="B37" s="27" t="s">
        <v>29</v>
      </c>
      <c r="C37" s="39">
        <f>C38</f>
        <v>650000</v>
      </c>
      <c r="D37" s="39">
        <f>D38</f>
        <v>386591.3</v>
      </c>
      <c r="E37" s="38">
        <f t="shared" si="0"/>
        <v>59.475584615384612</v>
      </c>
      <c r="F37" s="39">
        <f>F38</f>
        <v>650000</v>
      </c>
      <c r="G37" s="13"/>
    </row>
    <row r="38" spans="1:7" ht="25.5" x14ac:dyDescent="0.25">
      <c r="A38" s="26" t="s">
        <v>97</v>
      </c>
      <c r="B38" s="27" t="s">
        <v>30</v>
      </c>
      <c r="C38" s="39">
        <f>C39</f>
        <v>650000</v>
      </c>
      <c r="D38" s="39">
        <f>D39</f>
        <v>386591.3</v>
      </c>
      <c r="E38" s="38">
        <f t="shared" si="0"/>
        <v>59.475584615384612</v>
      </c>
      <c r="F38" s="39">
        <f>F39</f>
        <v>650000</v>
      </c>
      <c r="G38" s="13"/>
    </row>
    <row r="39" spans="1:7" ht="24.75" customHeight="1" x14ac:dyDescent="0.25">
      <c r="A39" s="26" t="s">
        <v>97</v>
      </c>
      <c r="B39" s="27" t="s">
        <v>98</v>
      </c>
      <c r="C39" s="40">
        <v>650000</v>
      </c>
      <c r="D39" s="36">
        <v>386591.3</v>
      </c>
      <c r="E39" s="38">
        <f t="shared" si="0"/>
        <v>59.475584615384612</v>
      </c>
      <c r="F39" s="40">
        <v>650000</v>
      </c>
      <c r="G39" s="13"/>
    </row>
    <row r="40" spans="1:7" x14ac:dyDescent="0.25">
      <c r="A40" s="26" t="s">
        <v>99</v>
      </c>
      <c r="B40" s="27" t="s">
        <v>31</v>
      </c>
      <c r="C40" s="39">
        <f>C41</f>
        <v>390000</v>
      </c>
      <c r="D40" s="39">
        <f>D41</f>
        <v>55206.44</v>
      </c>
      <c r="E40" s="38">
        <f t="shared" si="0"/>
        <v>14.155497435897438</v>
      </c>
      <c r="F40" s="39">
        <f>F41</f>
        <v>390000</v>
      </c>
      <c r="G40" s="13"/>
    </row>
    <row r="41" spans="1:7" ht="38.25" x14ac:dyDescent="0.25">
      <c r="A41" s="26" t="s">
        <v>100</v>
      </c>
      <c r="B41" s="27" t="s">
        <v>32</v>
      </c>
      <c r="C41" s="39">
        <f>C42</f>
        <v>390000</v>
      </c>
      <c r="D41" s="39">
        <f>D42</f>
        <v>55206.44</v>
      </c>
      <c r="E41" s="38">
        <f t="shared" si="0"/>
        <v>14.155497435897438</v>
      </c>
      <c r="F41" s="39">
        <f>F42</f>
        <v>390000</v>
      </c>
      <c r="G41" s="13"/>
    </row>
    <row r="42" spans="1:7" ht="33.75" customHeight="1" x14ac:dyDescent="0.25">
      <c r="A42" s="26" t="s">
        <v>100</v>
      </c>
      <c r="B42" s="27" t="s">
        <v>101</v>
      </c>
      <c r="C42" s="40">
        <v>390000</v>
      </c>
      <c r="D42" s="36">
        <v>55206.44</v>
      </c>
      <c r="E42" s="38">
        <f t="shared" si="0"/>
        <v>14.155497435897438</v>
      </c>
      <c r="F42" s="40">
        <v>390000</v>
      </c>
      <c r="G42" s="13"/>
    </row>
    <row r="43" spans="1:7" ht="41.25" customHeight="1" x14ac:dyDescent="0.25">
      <c r="A43" s="26" t="s">
        <v>102</v>
      </c>
      <c r="B43" s="27" t="s">
        <v>33</v>
      </c>
      <c r="C43" s="39">
        <f t="shared" ref="C43:F46" si="1">C44</f>
        <v>100000</v>
      </c>
      <c r="D43" s="39">
        <f t="shared" si="1"/>
        <v>25192.09</v>
      </c>
      <c r="E43" s="38">
        <f t="shared" si="0"/>
        <v>25.19209</v>
      </c>
      <c r="F43" s="39">
        <f t="shared" si="1"/>
        <v>100000</v>
      </c>
      <c r="G43" s="13"/>
    </row>
    <row r="44" spans="1:7" ht="76.5" x14ac:dyDescent="0.25">
      <c r="A44" s="26" t="s">
        <v>103</v>
      </c>
      <c r="B44" s="27" t="s">
        <v>34</v>
      </c>
      <c r="C44" s="39">
        <f t="shared" si="1"/>
        <v>100000</v>
      </c>
      <c r="D44" s="39">
        <f t="shared" si="1"/>
        <v>25192.09</v>
      </c>
      <c r="E44" s="38">
        <f t="shared" si="0"/>
        <v>25.19209</v>
      </c>
      <c r="F44" s="39">
        <f t="shared" si="1"/>
        <v>100000</v>
      </c>
      <c r="G44" s="13"/>
    </row>
    <row r="45" spans="1:7" ht="54.75" customHeight="1" x14ac:dyDescent="0.25">
      <c r="A45" s="26" t="s">
        <v>104</v>
      </c>
      <c r="B45" s="27" t="s">
        <v>35</v>
      </c>
      <c r="C45" s="39">
        <f t="shared" si="1"/>
        <v>100000</v>
      </c>
      <c r="D45" s="39">
        <f t="shared" si="1"/>
        <v>25192.09</v>
      </c>
      <c r="E45" s="38">
        <f t="shared" si="0"/>
        <v>25.19209</v>
      </c>
      <c r="F45" s="39">
        <f t="shared" si="1"/>
        <v>100000</v>
      </c>
      <c r="G45" s="13"/>
    </row>
    <row r="46" spans="1:7" ht="70.5" customHeight="1" x14ac:dyDescent="0.25">
      <c r="A46" s="26" t="s">
        <v>105</v>
      </c>
      <c r="B46" s="27" t="s">
        <v>36</v>
      </c>
      <c r="C46" s="39">
        <f t="shared" si="1"/>
        <v>100000</v>
      </c>
      <c r="D46" s="39">
        <f t="shared" si="1"/>
        <v>25192.09</v>
      </c>
      <c r="E46" s="38">
        <f t="shared" si="0"/>
        <v>25.19209</v>
      </c>
      <c r="F46" s="39">
        <f t="shared" si="1"/>
        <v>100000</v>
      </c>
      <c r="G46" s="13"/>
    </row>
    <row r="47" spans="1:7" ht="68.25" customHeight="1" x14ac:dyDescent="0.25">
      <c r="A47" s="26" t="s">
        <v>105</v>
      </c>
      <c r="B47" s="27" t="s">
        <v>106</v>
      </c>
      <c r="C47" s="40">
        <v>100000</v>
      </c>
      <c r="D47" s="36">
        <v>25192.09</v>
      </c>
      <c r="E47" s="38">
        <f t="shared" si="0"/>
        <v>25.19209</v>
      </c>
      <c r="F47" s="40">
        <v>100000</v>
      </c>
      <c r="G47" s="13"/>
    </row>
    <row r="48" spans="1:7" ht="27.75" customHeight="1" x14ac:dyDescent="0.25">
      <c r="A48" s="26" t="s">
        <v>107</v>
      </c>
      <c r="B48" s="27" t="s">
        <v>37</v>
      </c>
      <c r="C48" s="39">
        <f t="shared" ref="C48:F50" si="2">C49</f>
        <v>609257.75</v>
      </c>
      <c r="D48" s="39">
        <f t="shared" si="2"/>
        <v>451847.18</v>
      </c>
      <c r="E48" s="38">
        <f t="shared" si="0"/>
        <v>74.163550648309354</v>
      </c>
      <c r="F48" s="39">
        <f t="shared" si="2"/>
        <v>609257.75</v>
      </c>
      <c r="G48" s="13"/>
    </row>
    <row r="49" spans="1:7" x14ac:dyDescent="0.25">
      <c r="A49" s="26" t="s">
        <v>108</v>
      </c>
      <c r="B49" s="27" t="s">
        <v>38</v>
      </c>
      <c r="C49" s="39">
        <f t="shared" si="2"/>
        <v>609257.75</v>
      </c>
      <c r="D49" s="39">
        <f t="shared" si="2"/>
        <v>451847.18</v>
      </c>
      <c r="E49" s="38">
        <f t="shared" si="0"/>
        <v>74.163550648309354</v>
      </c>
      <c r="F49" s="39">
        <f t="shared" si="2"/>
        <v>609257.75</v>
      </c>
      <c r="G49" s="13"/>
    </row>
    <row r="50" spans="1:7" x14ac:dyDescent="0.25">
      <c r="A50" s="26" t="s">
        <v>109</v>
      </c>
      <c r="B50" s="27" t="s">
        <v>39</v>
      </c>
      <c r="C50" s="39">
        <f t="shared" si="2"/>
        <v>609257.75</v>
      </c>
      <c r="D50" s="39">
        <f t="shared" si="2"/>
        <v>451847.18</v>
      </c>
      <c r="E50" s="38">
        <f t="shared" si="0"/>
        <v>74.163550648309354</v>
      </c>
      <c r="F50" s="39">
        <f t="shared" si="2"/>
        <v>609257.75</v>
      </c>
      <c r="G50" s="13"/>
    </row>
    <row r="51" spans="1:7" ht="25.5" x14ac:dyDescent="0.25">
      <c r="A51" s="26" t="s">
        <v>110</v>
      </c>
      <c r="B51" s="27" t="s">
        <v>40</v>
      </c>
      <c r="C51" s="39">
        <f>C52+C53</f>
        <v>609257.75</v>
      </c>
      <c r="D51" s="39">
        <f>D52+D53</f>
        <v>451847.18</v>
      </c>
      <c r="E51" s="38">
        <f t="shared" si="0"/>
        <v>74.163550648309354</v>
      </c>
      <c r="F51" s="39">
        <f>F52+F53</f>
        <v>609257.75</v>
      </c>
      <c r="G51" s="13"/>
    </row>
    <row r="52" spans="1:7" ht="39.75" customHeight="1" x14ac:dyDescent="0.25">
      <c r="A52" s="26" t="s">
        <v>111</v>
      </c>
      <c r="B52" s="27" t="s">
        <v>112</v>
      </c>
      <c r="C52" s="39">
        <v>447817.75</v>
      </c>
      <c r="D52" s="36">
        <v>345677.18</v>
      </c>
      <c r="E52" s="38">
        <f t="shared" si="0"/>
        <v>77.19148693860393</v>
      </c>
      <c r="F52" s="39">
        <v>447817.75</v>
      </c>
      <c r="G52" s="13"/>
    </row>
    <row r="53" spans="1:7" ht="51" x14ac:dyDescent="0.25">
      <c r="A53" s="26" t="s">
        <v>113</v>
      </c>
      <c r="B53" s="27" t="s">
        <v>112</v>
      </c>
      <c r="C53" s="41">
        <v>161440</v>
      </c>
      <c r="D53" s="36">
        <v>106170</v>
      </c>
      <c r="E53" s="38">
        <f t="shared" si="0"/>
        <v>65.764370664023787</v>
      </c>
      <c r="F53" s="41">
        <v>161440</v>
      </c>
      <c r="G53" s="13"/>
    </row>
    <row r="54" spans="1:7" ht="25.5" x14ac:dyDescent="0.25">
      <c r="A54" s="26" t="s">
        <v>114</v>
      </c>
      <c r="B54" s="27" t="s">
        <v>41</v>
      </c>
      <c r="C54" s="39">
        <f t="shared" ref="C54:F57" si="3">C55</f>
        <v>70000</v>
      </c>
      <c r="D54" s="39">
        <f t="shared" si="3"/>
        <v>29518.82</v>
      </c>
      <c r="E54" s="38">
        <f t="shared" si="0"/>
        <v>42.169742857142857</v>
      </c>
      <c r="F54" s="39">
        <f t="shared" si="3"/>
        <v>70000</v>
      </c>
      <c r="G54" s="13"/>
    </row>
    <row r="55" spans="1:7" ht="25.5" x14ac:dyDescent="0.25">
      <c r="A55" s="26" t="s">
        <v>115</v>
      </c>
      <c r="B55" s="27" t="s">
        <v>42</v>
      </c>
      <c r="C55" s="39">
        <f t="shared" si="3"/>
        <v>70000</v>
      </c>
      <c r="D55" s="39">
        <f t="shared" si="3"/>
        <v>29518.82</v>
      </c>
      <c r="E55" s="38">
        <f t="shared" si="0"/>
        <v>42.169742857142857</v>
      </c>
      <c r="F55" s="39">
        <f t="shared" si="3"/>
        <v>70000</v>
      </c>
      <c r="G55" s="13"/>
    </row>
    <row r="56" spans="1:7" ht="25.5" x14ac:dyDescent="0.25">
      <c r="A56" s="26" t="s">
        <v>116</v>
      </c>
      <c r="B56" s="27" t="s">
        <v>43</v>
      </c>
      <c r="C56" s="39">
        <f t="shared" si="3"/>
        <v>70000</v>
      </c>
      <c r="D56" s="39">
        <f t="shared" si="3"/>
        <v>29518.82</v>
      </c>
      <c r="E56" s="38">
        <f t="shared" si="0"/>
        <v>42.169742857142857</v>
      </c>
      <c r="F56" s="39">
        <f t="shared" si="3"/>
        <v>70000</v>
      </c>
      <c r="G56" s="13"/>
    </row>
    <row r="57" spans="1:7" ht="38.25" x14ac:dyDescent="0.25">
      <c r="A57" s="26" t="s">
        <v>117</v>
      </c>
      <c r="B57" s="27" t="s">
        <v>44</v>
      </c>
      <c r="C57" s="39">
        <f t="shared" si="3"/>
        <v>70000</v>
      </c>
      <c r="D57" s="39">
        <f t="shared" si="3"/>
        <v>29518.82</v>
      </c>
      <c r="E57" s="38">
        <f t="shared" si="0"/>
        <v>42.169742857142857</v>
      </c>
      <c r="F57" s="39">
        <f t="shared" si="3"/>
        <v>70000</v>
      </c>
      <c r="G57" s="13"/>
    </row>
    <row r="58" spans="1:7" ht="38.25" x14ac:dyDescent="0.25">
      <c r="A58" s="26" t="s">
        <v>117</v>
      </c>
      <c r="B58" s="27" t="s">
        <v>118</v>
      </c>
      <c r="C58" s="36">
        <v>70000</v>
      </c>
      <c r="D58" s="36">
        <v>29518.82</v>
      </c>
      <c r="E58" s="38">
        <f t="shared" si="0"/>
        <v>42.169742857142857</v>
      </c>
      <c r="F58" s="36">
        <v>70000</v>
      </c>
      <c r="G58" s="13"/>
    </row>
    <row r="59" spans="1:7" x14ac:dyDescent="0.25">
      <c r="A59" s="26" t="s">
        <v>119</v>
      </c>
      <c r="B59" s="27" t="s">
        <v>45</v>
      </c>
      <c r="C59" s="36">
        <f>C60+C63</f>
        <v>131700</v>
      </c>
      <c r="D59" s="36">
        <f>D60+D63</f>
        <v>193569.09</v>
      </c>
      <c r="E59" s="38">
        <f t="shared" si="0"/>
        <v>146.97728929384965</v>
      </c>
      <c r="F59" s="36">
        <f>F60+F63</f>
        <v>193569.09</v>
      </c>
      <c r="G59" s="13"/>
    </row>
    <row r="60" spans="1:7" x14ac:dyDescent="0.25">
      <c r="A60" s="26" t="s">
        <v>120</v>
      </c>
      <c r="B60" s="27" t="s">
        <v>46</v>
      </c>
      <c r="C60" s="36">
        <f>C61</f>
        <v>100000</v>
      </c>
      <c r="D60" s="36">
        <f>D61</f>
        <v>161869.09</v>
      </c>
      <c r="E60" s="38">
        <f t="shared" si="0"/>
        <v>161.86909</v>
      </c>
      <c r="F60" s="36">
        <f>F61</f>
        <v>161869.09</v>
      </c>
      <c r="G60" s="13"/>
    </row>
    <row r="61" spans="1:7" ht="25.5" x14ac:dyDescent="0.25">
      <c r="A61" s="26" t="s">
        <v>121</v>
      </c>
      <c r="B61" s="27" t="s">
        <v>47</v>
      </c>
      <c r="C61" s="36">
        <f>C62</f>
        <v>100000</v>
      </c>
      <c r="D61" s="36">
        <f>D62</f>
        <v>161869.09</v>
      </c>
      <c r="E61" s="38">
        <f t="shared" si="0"/>
        <v>161.86909</v>
      </c>
      <c r="F61" s="36">
        <f>F62</f>
        <v>161869.09</v>
      </c>
      <c r="G61" s="13"/>
    </row>
    <row r="62" spans="1:7" ht="25.5" x14ac:dyDescent="0.25">
      <c r="A62" s="26" t="s">
        <v>121</v>
      </c>
      <c r="B62" s="27" t="s">
        <v>122</v>
      </c>
      <c r="C62" s="40">
        <v>100000</v>
      </c>
      <c r="D62" s="36">
        <v>161869.09</v>
      </c>
      <c r="E62" s="38">
        <f t="shared" si="0"/>
        <v>161.86909</v>
      </c>
      <c r="F62" s="40">
        <v>161869.09</v>
      </c>
      <c r="G62" s="13"/>
    </row>
    <row r="63" spans="1:7" x14ac:dyDescent="0.25">
      <c r="A63" s="26" t="s">
        <v>123</v>
      </c>
      <c r="B63" s="27" t="s">
        <v>124</v>
      </c>
      <c r="C63" s="39">
        <f>C64</f>
        <v>31700</v>
      </c>
      <c r="D63" s="39">
        <f>D64</f>
        <v>31700</v>
      </c>
      <c r="E63" s="38">
        <f t="shared" si="0"/>
        <v>100</v>
      </c>
      <c r="F63" s="39">
        <f>F64</f>
        <v>31700</v>
      </c>
      <c r="G63" s="2"/>
    </row>
    <row r="64" spans="1:7" ht="25.5" x14ac:dyDescent="0.25">
      <c r="A64" s="26" t="s">
        <v>125</v>
      </c>
      <c r="B64" s="27" t="s">
        <v>126</v>
      </c>
      <c r="C64" s="42">
        <f>C65</f>
        <v>31700</v>
      </c>
      <c r="D64" s="42">
        <f>D65</f>
        <v>31700</v>
      </c>
      <c r="E64" s="43">
        <f t="shared" si="0"/>
        <v>100</v>
      </c>
      <c r="F64" s="42">
        <f>F65</f>
        <v>31700</v>
      </c>
      <c r="G64" s="2"/>
    </row>
    <row r="65" spans="1:6" ht="25.5" x14ac:dyDescent="0.25">
      <c r="A65" s="26" t="s">
        <v>125</v>
      </c>
      <c r="B65" s="27" t="s">
        <v>127</v>
      </c>
      <c r="C65" s="40">
        <v>31700</v>
      </c>
      <c r="D65" s="36">
        <v>31700</v>
      </c>
      <c r="E65" s="44">
        <f t="shared" si="0"/>
        <v>100</v>
      </c>
      <c r="F65" s="40">
        <v>31700</v>
      </c>
    </row>
    <row r="66" spans="1:6" x14ac:dyDescent="0.25">
      <c r="A66" s="26" t="s">
        <v>128</v>
      </c>
      <c r="B66" s="27" t="s">
        <v>48</v>
      </c>
      <c r="C66" s="39">
        <f>C67+C90</f>
        <v>18275022.920000002</v>
      </c>
      <c r="D66" s="39">
        <f>D67+D90</f>
        <v>9314704.3099999987</v>
      </c>
      <c r="E66" s="44">
        <f t="shared" si="0"/>
        <v>50.969590302434476</v>
      </c>
      <c r="F66" s="39">
        <f>F67+F90</f>
        <v>18275022.920000002</v>
      </c>
    </row>
    <row r="67" spans="1:6" ht="38.25" x14ac:dyDescent="0.25">
      <c r="A67" s="26" t="s">
        <v>129</v>
      </c>
      <c r="B67" s="27" t="s">
        <v>49</v>
      </c>
      <c r="C67" s="39">
        <f>C68+C75</f>
        <v>18281002.32</v>
      </c>
      <c r="D67" s="39">
        <f>D68+D75</f>
        <v>9320683.709999999</v>
      </c>
      <c r="E67" s="44">
        <f t="shared" si="0"/>
        <v>50.98562730229991</v>
      </c>
      <c r="F67" s="39">
        <f>F68+F75</f>
        <v>18281002.32</v>
      </c>
    </row>
    <row r="68" spans="1:6" ht="25.5" x14ac:dyDescent="0.25">
      <c r="A68" s="26" t="s">
        <v>130</v>
      </c>
      <c r="B68" s="27" t="s">
        <v>50</v>
      </c>
      <c r="C68" s="39">
        <f>C69+C72</f>
        <v>7416340.1899999995</v>
      </c>
      <c r="D68" s="39">
        <f>D69+D72</f>
        <v>5545078.1899999995</v>
      </c>
      <c r="E68" s="44">
        <f t="shared" si="0"/>
        <v>74.768390445152974</v>
      </c>
      <c r="F68" s="39">
        <f>F69+F72</f>
        <v>7416340.1899999995</v>
      </c>
    </row>
    <row r="69" spans="1:6" x14ac:dyDescent="0.25">
      <c r="A69" s="26" t="s">
        <v>131</v>
      </c>
      <c r="B69" s="27" t="s">
        <v>51</v>
      </c>
      <c r="C69" s="39">
        <f>C70</f>
        <v>6580500</v>
      </c>
      <c r="D69" s="39">
        <f>D70</f>
        <v>4935375</v>
      </c>
      <c r="E69" s="44">
        <f t="shared" si="0"/>
        <v>75</v>
      </c>
      <c r="F69" s="39">
        <f>F70</f>
        <v>6580500</v>
      </c>
    </row>
    <row r="70" spans="1:6" ht="38.25" x14ac:dyDescent="0.25">
      <c r="A70" s="26" t="s">
        <v>132</v>
      </c>
      <c r="B70" s="27" t="s">
        <v>52</v>
      </c>
      <c r="C70" s="39">
        <f>C71</f>
        <v>6580500</v>
      </c>
      <c r="D70" s="39">
        <f>D71</f>
        <v>4935375</v>
      </c>
      <c r="E70" s="44">
        <f t="shared" si="0"/>
        <v>75</v>
      </c>
      <c r="F70" s="39">
        <f>F71</f>
        <v>6580500</v>
      </c>
    </row>
    <row r="71" spans="1:6" ht="38.25" x14ac:dyDescent="0.25">
      <c r="A71" s="26" t="s">
        <v>132</v>
      </c>
      <c r="B71" s="27" t="s">
        <v>133</v>
      </c>
      <c r="C71" s="40">
        <v>6580500</v>
      </c>
      <c r="D71" s="36">
        <v>4935375</v>
      </c>
      <c r="E71" s="44">
        <f t="shared" si="0"/>
        <v>75</v>
      </c>
      <c r="F71" s="40">
        <v>6580500</v>
      </c>
    </row>
    <row r="72" spans="1:6" ht="25.5" x14ac:dyDescent="0.25">
      <c r="A72" s="26" t="s">
        <v>134</v>
      </c>
      <c r="B72" s="27" t="s">
        <v>53</v>
      </c>
      <c r="C72" s="39">
        <f>C73</f>
        <v>835840.19</v>
      </c>
      <c r="D72" s="39">
        <f>D73</f>
        <v>609703.18999999994</v>
      </c>
      <c r="E72" s="44">
        <f t="shared" si="0"/>
        <v>72.944947765672765</v>
      </c>
      <c r="F72" s="39">
        <f>F73</f>
        <v>835840.19</v>
      </c>
    </row>
    <row r="73" spans="1:6" ht="25.5" x14ac:dyDescent="0.25">
      <c r="A73" s="26" t="s">
        <v>135</v>
      </c>
      <c r="B73" s="27" t="s">
        <v>54</v>
      </c>
      <c r="C73" s="39">
        <f>C74</f>
        <v>835840.19</v>
      </c>
      <c r="D73" s="39">
        <f>D74</f>
        <v>609703.18999999994</v>
      </c>
      <c r="E73" s="44">
        <f t="shared" ref="E73:E93" si="4">D73/C73*100</f>
        <v>72.944947765672765</v>
      </c>
      <c r="F73" s="39">
        <f>F74</f>
        <v>835840.19</v>
      </c>
    </row>
    <row r="74" spans="1:6" ht="25.5" x14ac:dyDescent="0.25">
      <c r="A74" s="26" t="s">
        <v>135</v>
      </c>
      <c r="B74" s="27" t="s">
        <v>136</v>
      </c>
      <c r="C74" s="40">
        <v>835840.19</v>
      </c>
      <c r="D74" s="36">
        <v>609703.18999999994</v>
      </c>
      <c r="E74" s="44">
        <f t="shared" si="4"/>
        <v>72.944947765672765</v>
      </c>
      <c r="F74" s="40">
        <v>835840.19</v>
      </c>
    </row>
    <row r="75" spans="1:6" ht="25.5" x14ac:dyDescent="0.25">
      <c r="A75" s="26" t="s">
        <v>137</v>
      </c>
      <c r="B75" s="27" t="s">
        <v>55</v>
      </c>
      <c r="C75" s="39">
        <f>C76+C78+C81+C87+C84</f>
        <v>10864662.129999999</v>
      </c>
      <c r="D75" s="39">
        <f>D76+D78+D81+D87+D84</f>
        <v>3775605.52</v>
      </c>
      <c r="E75" s="44">
        <f t="shared" si="4"/>
        <v>34.751246516673781</v>
      </c>
      <c r="F75" s="39">
        <f>F76+F78+F81+F87+F84</f>
        <v>10864662.129999999</v>
      </c>
    </row>
    <row r="76" spans="1:6" ht="76.5" x14ac:dyDescent="0.25">
      <c r="A76" s="26" t="s">
        <v>138</v>
      </c>
      <c r="B76" s="27" t="s">
        <v>56</v>
      </c>
      <c r="C76" s="39">
        <f>C77</f>
        <v>6315683.1299999999</v>
      </c>
      <c r="D76" s="39">
        <f>D77</f>
        <v>0</v>
      </c>
      <c r="E76" s="44">
        <f t="shared" si="4"/>
        <v>0</v>
      </c>
      <c r="F76" s="39">
        <f>F77</f>
        <v>6315683.1299999999</v>
      </c>
    </row>
    <row r="77" spans="1:6" ht="76.5" x14ac:dyDescent="0.25">
      <c r="A77" s="26" t="s">
        <v>139</v>
      </c>
      <c r="B77" s="27" t="s">
        <v>57</v>
      </c>
      <c r="C77" s="40">
        <v>6315683.1299999999</v>
      </c>
      <c r="D77" s="36">
        <v>0</v>
      </c>
      <c r="E77" s="44">
        <f t="shared" si="4"/>
        <v>0</v>
      </c>
      <c r="F77" s="40">
        <v>6315683.1299999999</v>
      </c>
    </row>
    <row r="78" spans="1:6" ht="39.75" customHeight="1" x14ac:dyDescent="0.25">
      <c r="A78" s="28" t="s">
        <v>62</v>
      </c>
      <c r="B78" s="29" t="s">
        <v>61</v>
      </c>
      <c r="C78" s="39">
        <f>C79</f>
        <v>0</v>
      </c>
      <c r="D78" s="39">
        <f>D79</f>
        <v>0</v>
      </c>
      <c r="E78" s="44"/>
      <c r="F78" s="39">
        <f>F79</f>
        <v>0</v>
      </c>
    </row>
    <row r="79" spans="1:6" ht="40.5" customHeight="1" x14ac:dyDescent="0.25">
      <c r="A79" s="28" t="s">
        <v>62</v>
      </c>
      <c r="B79" s="29" t="s">
        <v>63</v>
      </c>
      <c r="C79" s="39">
        <f>C80</f>
        <v>0</v>
      </c>
      <c r="D79" s="39">
        <f>D80</f>
        <v>0</v>
      </c>
      <c r="E79" s="44"/>
      <c r="F79" s="39">
        <f>F80</f>
        <v>0</v>
      </c>
    </row>
    <row r="80" spans="1:6" ht="38.25" customHeight="1" x14ac:dyDescent="0.25">
      <c r="A80" s="28" t="s">
        <v>62</v>
      </c>
      <c r="B80" s="29" t="s">
        <v>140</v>
      </c>
      <c r="C80" s="39">
        <v>0</v>
      </c>
      <c r="D80" s="39">
        <v>0</v>
      </c>
      <c r="E80" s="44"/>
      <c r="F80" s="39">
        <v>0</v>
      </c>
    </row>
    <row r="81" spans="1:6" ht="30" customHeight="1" x14ac:dyDescent="0.25">
      <c r="A81" s="28" t="s">
        <v>141</v>
      </c>
      <c r="B81" s="29" t="s">
        <v>64</v>
      </c>
      <c r="C81" s="39">
        <f>C82</f>
        <v>0</v>
      </c>
      <c r="D81" s="39">
        <f>D82</f>
        <v>0</v>
      </c>
      <c r="E81" s="44"/>
      <c r="F81" s="39">
        <f>F82</f>
        <v>0</v>
      </c>
    </row>
    <row r="82" spans="1:6" ht="27" customHeight="1" x14ac:dyDescent="0.25">
      <c r="A82" s="28" t="s">
        <v>142</v>
      </c>
      <c r="B82" s="29" t="s">
        <v>65</v>
      </c>
      <c r="C82" s="39">
        <f>C83</f>
        <v>0</v>
      </c>
      <c r="D82" s="39">
        <f>D83</f>
        <v>0</v>
      </c>
      <c r="E82" s="44"/>
      <c r="F82" s="39">
        <f>F83</f>
        <v>0</v>
      </c>
    </row>
    <row r="83" spans="1:6" ht="53.25" customHeight="1" x14ac:dyDescent="0.25">
      <c r="A83" s="28" t="s">
        <v>66</v>
      </c>
      <c r="B83" s="29" t="s">
        <v>143</v>
      </c>
      <c r="C83" s="39">
        <v>0</v>
      </c>
      <c r="D83" s="39">
        <v>0</v>
      </c>
      <c r="E83" s="44"/>
      <c r="F83" s="39">
        <v>0</v>
      </c>
    </row>
    <row r="84" spans="1:6" x14ac:dyDescent="0.25">
      <c r="A84" s="26" t="s">
        <v>144</v>
      </c>
      <c r="B84" s="27" t="s">
        <v>145</v>
      </c>
      <c r="C84" s="36">
        <f>C85</f>
        <v>14763</v>
      </c>
      <c r="D84" s="36">
        <f>D85</f>
        <v>14763</v>
      </c>
      <c r="E84" s="44">
        <f t="shared" si="4"/>
        <v>100</v>
      </c>
      <c r="F84" s="36">
        <f>F85</f>
        <v>14763</v>
      </c>
    </row>
    <row r="85" spans="1:6" ht="25.5" x14ac:dyDescent="0.25">
      <c r="A85" s="26" t="s">
        <v>146</v>
      </c>
      <c r="B85" s="27" t="s">
        <v>147</v>
      </c>
      <c r="C85" s="36">
        <f>C86</f>
        <v>14763</v>
      </c>
      <c r="D85" s="36">
        <f>D86</f>
        <v>14763</v>
      </c>
      <c r="E85" s="44">
        <f t="shared" si="4"/>
        <v>100</v>
      </c>
      <c r="F85" s="36">
        <f>F86</f>
        <v>14763</v>
      </c>
    </row>
    <row r="86" spans="1:6" ht="25.5" x14ac:dyDescent="0.25">
      <c r="A86" s="26" t="s">
        <v>146</v>
      </c>
      <c r="B86" s="27" t="s">
        <v>148</v>
      </c>
      <c r="C86" s="40">
        <v>14763</v>
      </c>
      <c r="D86" s="36">
        <v>14763</v>
      </c>
      <c r="E86" s="44">
        <f t="shared" si="4"/>
        <v>100</v>
      </c>
      <c r="F86" s="40">
        <v>14763</v>
      </c>
    </row>
    <row r="87" spans="1:6" x14ac:dyDescent="0.25">
      <c r="A87" s="26" t="s">
        <v>149</v>
      </c>
      <c r="B87" s="27" t="s">
        <v>58</v>
      </c>
      <c r="C87" s="39">
        <f>C88</f>
        <v>4534216</v>
      </c>
      <c r="D87" s="39">
        <f>D88</f>
        <v>3760842.52</v>
      </c>
      <c r="E87" s="44">
        <f t="shared" si="4"/>
        <v>82.94361186145521</v>
      </c>
      <c r="F87" s="39">
        <f>F88</f>
        <v>4534216</v>
      </c>
    </row>
    <row r="88" spans="1:6" x14ac:dyDescent="0.25">
      <c r="A88" s="26" t="s">
        <v>150</v>
      </c>
      <c r="B88" s="27" t="s">
        <v>59</v>
      </c>
      <c r="C88" s="39">
        <f>C89</f>
        <v>4534216</v>
      </c>
      <c r="D88" s="39">
        <f>D89</f>
        <v>3760842.52</v>
      </c>
      <c r="E88" s="44">
        <f t="shared" si="4"/>
        <v>82.94361186145521</v>
      </c>
      <c r="F88" s="39">
        <f>F89</f>
        <v>4534216</v>
      </c>
    </row>
    <row r="89" spans="1:6" x14ac:dyDescent="0.25">
      <c r="A89" s="26" t="s">
        <v>150</v>
      </c>
      <c r="B89" s="27" t="s">
        <v>151</v>
      </c>
      <c r="C89" s="40">
        <v>4534216</v>
      </c>
      <c r="D89" s="36">
        <v>3760842.52</v>
      </c>
      <c r="E89" s="44">
        <f t="shared" si="4"/>
        <v>82.94361186145521</v>
      </c>
      <c r="F89" s="40">
        <v>4534216</v>
      </c>
    </row>
    <row r="90" spans="1:6" ht="38.25" x14ac:dyDescent="0.25">
      <c r="A90" s="26" t="s">
        <v>152</v>
      </c>
      <c r="B90" s="27" t="s">
        <v>153</v>
      </c>
      <c r="C90" s="36">
        <f t="shared" ref="C90:F92" si="5">C91</f>
        <v>-5979.4</v>
      </c>
      <c r="D90" s="36">
        <f t="shared" si="5"/>
        <v>-5979.4</v>
      </c>
      <c r="E90" s="44">
        <f t="shared" si="4"/>
        <v>100</v>
      </c>
      <c r="F90" s="36">
        <f t="shared" si="5"/>
        <v>-5979.4</v>
      </c>
    </row>
    <row r="91" spans="1:6" ht="38.25" x14ac:dyDescent="0.25">
      <c r="A91" s="26" t="s">
        <v>154</v>
      </c>
      <c r="B91" s="27" t="s">
        <v>155</v>
      </c>
      <c r="C91" s="36">
        <f t="shared" si="5"/>
        <v>-5979.4</v>
      </c>
      <c r="D91" s="36">
        <f t="shared" si="5"/>
        <v>-5979.4</v>
      </c>
      <c r="E91" s="44">
        <f t="shared" si="4"/>
        <v>100</v>
      </c>
      <c r="F91" s="36">
        <f t="shared" si="5"/>
        <v>-5979.4</v>
      </c>
    </row>
    <row r="92" spans="1:6" ht="38.25" x14ac:dyDescent="0.25">
      <c r="A92" s="26" t="s">
        <v>156</v>
      </c>
      <c r="B92" s="27" t="s">
        <v>157</v>
      </c>
      <c r="C92" s="36">
        <f t="shared" si="5"/>
        <v>-5979.4</v>
      </c>
      <c r="D92" s="36">
        <f t="shared" si="5"/>
        <v>-5979.4</v>
      </c>
      <c r="E92" s="44">
        <f t="shared" si="4"/>
        <v>100</v>
      </c>
      <c r="F92" s="36">
        <f t="shared" si="5"/>
        <v>-5979.4</v>
      </c>
    </row>
    <row r="93" spans="1:6" ht="38.25" x14ac:dyDescent="0.25">
      <c r="A93" s="26" t="s">
        <v>156</v>
      </c>
      <c r="B93" s="27" t="s">
        <v>158</v>
      </c>
      <c r="C93" s="36">
        <v>-5979.4</v>
      </c>
      <c r="D93" s="36">
        <v>-5979.4</v>
      </c>
      <c r="E93" s="44">
        <f t="shared" si="4"/>
        <v>100</v>
      </c>
      <c r="F93" s="36">
        <v>-5979.4</v>
      </c>
    </row>
  </sheetData>
  <mergeCells count="3">
    <mergeCell ref="A4:A5"/>
    <mergeCell ref="B4:B5"/>
    <mergeCell ref="A2:F2"/>
  </mergeCells>
  <pageMargins left="0.39370078740157483" right="0.19685039370078741" top="0.39370078740157483" bottom="0.39370078740157483" header="0" footer="0"/>
  <pageSetup paperSize="9" scale="60" fitToWidth="2" orientation="portrait" r:id="rId1"/>
  <headerFooter>
    <oddFooter>&amp;R&amp;D СТР. &amp;P</oddFooter>
    <evenFooter>&amp;R&amp;D СТР. &amp;P</evenFooter>
  </headerFooter>
  <rowBreaks count="2" manualBreakCount="2">
    <brk id="25" max="5" man="1"/>
    <brk id="49" max="5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3191&lt;/DocLink&gt;&#10;  &lt;DocName&gt;0503317G_20160101_%N&lt;/DocName&gt;&#10;  &lt;VariantName&gt;0503317G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D32696-8042-4B07-A42F-EE527F438D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2022-11-09T07:11:27Z</cp:lastPrinted>
  <dcterms:created xsi:type="dcterms:W3CDTF">2020-11-09T08:16:31Z</dcterms:created>
  <dcterms:modified xsi:type="dcterms:W3CDTF">2022-11-10T07:21:47Z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19.2.0.15847705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svod_smart</vt:lpwstr>
  </property>
  <property fmtid="{D5CDD505-2E9C-101B-9397-08002B2CF9AE}" pid="8" name="Пользователь">
    <vt:lpwstr>ромашова</vt:lpwstr>
  </property>
  <property fmtid="{D5CDD505-2E9C-101B-9397-08002B2CF9AE}" pid="9" name="Шаблон">
    <vt:lpwstr>0503317G_20160101.xlt</vt:lpwstr>
  </property>
  <property fmtid="{D5CDD505-2E9C-101B-9397-08002B2CF9AE}" pid="10" name="Имя варианта">
    <vt:lpwstr>0503317G_20160101_%N</vt:lpwstr>
  </property>
  <property fmtid="{D5CDD505-2E9C-101B-9397-08002B2CF9AE}" pid="11" name="Локальная база">
    <vt:lpwstr>не используется</vt:lpwstr>
  </property>
</Properties>
</file>