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Тюрикова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40" i="1"/>
  <c r="B39" i="1"/>
  <c r="B38" i="1"/>
  <c r="B37" i="1"/>
  <c r="B36" i="1"/>
  <c r="B35" i="1"/>
  <c r="B34" i="1"/>
  <c r="B33" i="1"/>
  <c r="B32" i="1"/>
  <c r="B31" i="1"/>
  <c r="B30" i="1"/>
  <c r="B29" i="1"/>
  <c r="O25" i="1"/>
  <c r="K25" i="1"/>
  <c r="B25" i="1" s="1"/>
  <c r="G25" i="1"/>
  <c r="C25" i="1"/>
  <c r="O24" i="1"/>
  <c r="O22" i="1" s="1"/>
  <c r="K24" i="1"/>
  <c r="G24" i="1"/>
  <c r="C24" i="1"/>
  <c r="B24" i="1"/>
  <c r="B28" i="1" s="1"/>
  <c r="O23" i="1"/>
  <c r="K23" i="1"/>
  <c r="K22" i="1" s="1"/>
  <c r="G23" i="1"/>
  <c r="G22" i="1" s="1"/>
  <c r="C23" i="1"/>
  <c r="B23" i="1" s="1"/>
  <c r="R22" i="1"/>
  <c r="Q22" i="1"/>
  <c r="P22" i="1"/>
  <c r="N22" i="1"/>
  <c r="M22" i="1"/>
  <c r="L22" i="1"/>
  <c r="J22" i="1"/>
  <c r="I22" i="1"/>
  <c r="H22" i="1"/>
  <c r="F22" i="1"/>
  <c r="E22" i="1"/>
  <c r="D22" i="1"/>
  <c r="C22" i="1" s="1"/>
  <c r="C21" i="1"/>
  <c r="B21" i="1"/>
  <c r="O20" i="1"/>
  <c r="K20" i="1"/>
  <c r="G20" i="1"/>
  <c r="C20" i="1"/>
  <c r="B20" i="1" s="1"/>
  <c r="B17" i="1" s="1"/>
  <c r="B15" i="1" s="1"/>
  <c r="O19" i="1"/>
  <c r="K19" i="1"/>
  <c r="G19" i="1"/>
  <c r="C19" i="1"/>
  <c r="O18" i="1"/>
  <c r="K18" i="1"/>
  <c r="G18" i="1"/>
  <c r="G17" i="1" s="1"/>
  <c r="G15" i="1" s="1"/>
  <c r="C18" i="1"/>
  <c r="R17" i="1"/>
  <c r="Q17" i="1"/>
  <c r="Q15" i="1" s="1"/>
  <c r="P17" i="1"/>
  <c r="O17" i="1" s="1"/>
  <c r="O15" i="1" s="1"/>
  <c r="N17" i="1"/>
  <c r="M17" i="1"/>
  <c r="M15" i="1" s="1"/>
  <c r="L17" i="1"/>
  <c r="K17" i="1" s="1"/>
  <c r="J17" i="1"/>
  <c r="I17" i="1"/>
  <c r="I15" i="1" s="1"/>
  <c r="H17" i="1"/>
  <c r="H15" i="1" s="1"/>
  <c r="F17" i="1"/>
  <c r="E17" i="1"/>
  <c r="E15" i="1" s="1"/>
  <c r="D17" i="1"/>
  <c r="C17" i="1" s="1"/>
  <c r="C15" i="1" s="1"/>
  <c r="O16" i="1"/>
  <c r="K16" i="1"/>
  <c r="K15" i="1" s="1"/>
  <c r="I16" i="1"/>
  <c r="G16" i="1"/>
  <c r="C16" i="1"/>
  <c r="R15" i="1"/>
  <c r="N15" i="1"/>
  <c r="J15" i="1"/>
  <c r="F15" i="1"/>
  <c r="D14" i="1"/>
  <c r="D28" i="1" s="1"/>
  <c r="E14" i="1" s="1"/>
  <c r="C14" i="1"/>
  <c r="C13" i="1"/>
  <c r="D13" i="1" s="1"/>
  <c r="C12" i="1"/>
  <c r="B12" i="1"/>
  <c r="D12" i="1" l="1"/>
  <c r="D27" i="1"/>
  <c r="E28" i="1"/>
  <c r="F14" i="1" s="1"/>
  <c r="B27" i="1"/>
  <c r="B26" i="1" s="1"/>
  <c r="B22" i="1"/>
  <c r="D15" i="1"/>
  <c r="L15" i="1"/>
  <c r="P15" i="1"/>
  <c r="F28" i="1" l="1"/>
  <c r="E13" i="1"/>
  <c r="D26" i="1"/>
  <c r="C28" i="1" l="1"/>
  <c r="H14" i="1"/>
  <c r="H28" i="1" s="1"/>
  <c r="I14" i="1" s="1"/>
  <c r="I28" i="1" s="1"/>
  <c r="J14" i="1" s="1"/>
  <c r="J28" i="1" s="1"/>
  <c r="G14" i="1"/>
  <c r="E27" i="1"/>
  <c r="E12" i="1"/>
  <c r="F13" i="1" l="1"/>
  <c r="E26" i="1"/>
  <c r="G28" i="1"/>
  <c r="L14" i="1"/>
  <c r="L28" i="1" s="1"/>
  <c r="M14" i="1" s="1"/>
  <c r="M28" i="1" s="1"/>
  <c r="N14" i="1" s="1"/>
  <c r="N28" i="1" s="1"/>
  <c r="P14" i="1" s="1"/>
  <c r="P28" i="1" s="1"/>
  <c r="Q14" i="1" s="1"/>
  <c r="Q28" i="1" s="1"/>
  <c r="R14" i="1" s="1"/>
  <c r="R28" i="1" s="1"/>
  <c r="K14" i="1"/>
  <c r="K28" i="1" s="1"/>
  <c r="O14" i="1" s="1"/>
  <c r="O28" i="1" l="1"/>
  <c r="F27" i="1"/>
  <c r="F12" i="1"/>
  <c r="G13" i="1" l="1"/>
  <c r="F26" i="1"/>
  <c r="H13" i="1"/>
  <c r="H27" i="1" s="1"/>
  <c r="I13" i="1" s="1"/>
  <c r="I27" i="1" s="1"/>
  <c r="J13" i="1" s="1"/>
  <c r="J27" i="1" s="1"/>
  <c r="C27" i="1"/>
  <c r="L13" i="1" l="1"/>
  <c r="L27" i="1" s="1"/>
  <c r="M13" i="1" s="1"/>
  <c r="M27" i="1" s="1"/>
  <c r="N13" i="1" s="1"/>
  <c r="N27" i="1" s="1"/>
  <c r="P13" i="1" s="1"/>
  <c r="P27" i="1" s="1"/>
  <c r="Q13" i="1" s="1"/>
  <c r="Q27" i="1" s="1"/>
  <c r="R13" i="1" s="1"/>
  <c r="R27" i="1" s="1"/>
  <c r="K13" i="1"/>
  <c r="K27" i="1" s="1"/>
  <c r="C26" i="1"/>
  <c r="H12" i="1"/>
  <c r="H26" i="1" s="1"/>
  <c r="I12" i="1" s="1"/>
  <c r="I26" i="1" s="1"/>
  <c r="J12" i="1" s="1"/>
  <c r="J26" i="1" s="1"/>
  <c r="G27" i="1"/>
  <c r="G26" i="1" s="1"/>
  <c r="G12" i="1"/>
  <c r="L12" i="1" l="1"/>
  <c r="L26" i="1" s="1"/>
  <c r="M12" i="1" s="1"/>
  <c r="M26" i="1" s="1"/>
  <c r="N12" i="1" s="1"/>
  <c r="N26" i="1" s="1"/>
  <c r="P12" i="1" s="1"/>
  <c r="P26" i="1" s="1"/>
  <c r="Q12" i="1" s="1"/>
  <c r="Q26" i="1" s="1"/>
  <c r="R12" i="1" s="1"/>
  <c r="R26" i="1" s="1"/>
  <c r="K12" i="1"/>
  <c r="K26" i="1"/>
  <c r="O13" i="1"/>
  <c r="O27" i="1" l="1"/>
  <c r="O26" i="1" s="1"/>
  <c r="O12" i="1"/>
</calcChain>
</file>

<file path=xl/sharedStrings.xml><?xml version="1.0" encoding="utf-8"?>
<sst xmlns="http://schemas.openxmlformats.org/spreadsheetml/2006/main" count="64" uniqueCount="63">
  <si>
    <t>УТВЕРЖДАЮ:</t>
  </si>
  <si>
    <t>Приложение № 1</t>
  </si>
  <si>
    <t xml:space="preserve">к Порядку составления и ведения кассового плана </t>
  </si>
  <si>
    <t>и ведения кассового плана</t>
  </si>
  <si>
    <t>Начальник Финансового отдела</t>
  </si>
  <si>
    <t>Репкина Л.Е.  __________________________</t>
  </si>
  <si>
    <t>"13"января 2021 г.</t>
  </si>
  <si>
    <t>Кассовый план исполнения районного  бюджета</t>
  </si>
  <si>
    <t>за  2020 год</t>
  </si>
  <si>
    <t>(тыс.руб.)</t>
  </si>
  <si>
    <t>Наименование показателя</t>
  </si>
  <si>
    <t>Утверждено  на  2020 год решением № 160 от 24.12.2019</t>
  </si>
  <si>
    <t>1 квартал*,**</t>
  </si>
  <si>
    <t>январь</t>
  </si>
  <si>
    <t>февраль</t>
  </si>
  <si>
    <t>март</t>
  </si>
  <si>
    <t>2 квартал*,**</t>
  </si>
  <si>
    <t>апрель</t>
  </si>
  <si>
    <t>май</t>
  </si>
  <si>
    <t>июнь</t>
  </si>
  <si>
    <t>3 квартал*,**</t>
  </si>
  <si>
    <t>июль</t>
  </si>
  <si>
    <t>август</t>
  </si>
  <si>
    <t>сентябрь</t>
  </si>
  <si>
    <t>4 квартал*,**</t>
  </si>
  <si>
    <t>октябрь</t>
  </si>
  <si>
    <t>ноябрь</t>
  </si>
  <si>
    <t>декабрь</t>
  </si>
  <si>
    <t>Остатки средств районного  бюджета на начало периода, в том числе за счет:</t>
  </si>
  <si>
    <t>средств районного бюджета</t>
  </si>
  <si>
    <t>средств областного бюджета</t>
  </si>
  <si>
    <t>КАССОВЫЕ ПОСТУПЛЕНИЯ, всего</t>
  </si>
  <si>
    <t xml:space="preserve">Налоговые и неналоговые доходы </t>
  </si>
  <si>
    <t>Безвозмездные поступления,  в т.ч.</t>
  </si>
  <si>
    <t>Дотации</t>
  </si>
  <si>
    <t>Безвозмездные поступления, носящие целевой характер, в т.ч. доходы бюджетов бюджетной системы Российской Федерации  от возврата остатков субсидий и субвенций прошлых лет</t>
  </si>
  <si>
    <t xml:space="preserve"> за счет  средств иных межбюджетных трансфртов из средств бюджетов сельских и городского поселений, а также средств пожертвований</t>
  </si>
  <si>
    <t>Возврат остатков субсидий и субвенций прошлых лет</t>
  </si>
  <si>
    <t>КАССОВЫЕ ВЫПЛАТЫ, всего</t>
  </si>
  <si>
    <t>В т.ч.: за счет средств районного бюджета</t>
  </si>
  <si>
    <t xml:space="preserve"> за счет целевых средств областного бюджета, в т.ч.
 за счет остатков прошлых лет, в т.ч. за счёт доходов бюджетов бюджетной системы Российской Федерации  от возврата остатков субсидий и субвенций прошлых лет</t>
  </si>
  <si>
    <t>Остатки средств районного бюджета на конец периода, в том числе за счет:</t>
  </si>
  <si>
    <t>средств районного  бюджета</t>
  </si>
  <si>
    <t>средств областного  бюджета</t>
  </si>
  <si>
    <t>ПОСТУПЛЕНИЯ И ВЫПЛАТЫ ПО ИСТОЧНИКАМ ФИНАНСИРОВАНИЯ ДЕФИЦИТА РАЙОННОГО  БЮДЖЕТА</t>
  </si>
  <si>
    <t>Размещение государственных ценных бумаг</t>
  </si>
  <si>
    <t>Погашение ценных бумаг</t>
  </si>
  <si>
    <t>Получение кредитов от кредитных организаций</t>
  </si>
  <si>
    <t>Погашение кредитов от кредитных организаций</t>
  </si>
  <si>
    <t>Получение бюджетных кредитов, полученных от других бюджетов бюджетной системы</t>
  </si>
  <si>
    <t>Погашение бюджетных кредитов, полученных от других бюджетов бюджетной системы</t>
  </si>
  <si>
    <t>Средства от продажи акций</t>
  </si>
  <si>
    <t xml:space="preserve">Исполнение государственных гарантий </t>
  </si>
  <si>
    <t>Возврат кредитов от юридических лиц</t>
  </si>
  <si>
    <t xml:space="preserve">Возврат кредитов от муниципальных образований </t>
  </si>
  <si>
    <t>Предоставление кредитов муниципальным образованиям</t>
  </si>
  <si>
    <t>Изменение остатков средств на счетах по учету средств бюджета</t>
  </si>
  <si>
    <t>*-текущий квартал разбивается по месяцам</t>
  </si>
  <si>
    <t>** по окончании периода указывается фактическое исполнение</t>
  </si>
  <si>
    <t xml:space="preserve">ИСПОЛНИТЕЛЬ: Заместитель начальника Финансового отдела </t>
  </si>
  <si>
    <t>Тюрикова И.Е.</t>
  </si>
  <si>
    <t xml:space="preserve">                                  (подпись)</t>
  </si>
  <si>
    <t>(расшифровка подписи)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</si>
</sst>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0\ _₽"/>
    <numFmt numFmtId="166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1" applyFont="1" applyFill="1"/>
    <xf numFmtId="0" fontId="3" fillId="0" borderId="0" xfId="2"/>
    <xf numFmtId="0" fontId="4" fillId="0" borderId="0" xfId="3" applyFont="1" applyAlignment="1">
      <alignment horizontal="center"/>
    </xf>
    <xf numFmtId="0" fontId="4" fillId="0" borderId="0" xfId="3" applyFont="1" applyAlignment="1"/>
    <xf numFmtId="0" fontId="5" fillId="0" borderId="0" xfId="3" applyFont="1" applyAlignment="1"/>
    <xf numFmtId="0" fontId="6" fillId="0" borderId="0" xfId="0" applyFont="1" applyAlignment="1">
      <alignment horizontal="left" vertical="center"/>
    </xf>
    <xf numFmtId="0" fontId="4" fillId="0" borderId="0" xfId="3" applyFont="1" applyAlignment="1">
      <alignment horizontal="center" vertical="top" wrapText="1"/>
    </xf>
    <xf numFmtId="0" fontId="4" fillId="0" borderId="0" xfId="3" applyFont="1" applyAlignment="1">
      <alignment vertical="top" wrapText="1"/>
    </xf>
    <xf numFmtId="0" fontId="5" fillId="0" borderId="0" xfId="3" applyFont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horizontal="left" vertical="center"/>
    </xf>
    <xf numFmtId="0" fontId="3" fillId="0" borderId="0" xfId="2" applyAlignment="1">
      <alignment horizontal="left"/>
    </xf>
    <xf numFmtId="0" fontId="1" fillId="0" borderId="0" xfId="3"/>
    <xf numFmtId="0" fontId="6" fillId="0" borderId="0" xfId="4" applyFont="1" applyFill="1"/>
    <xf numFmtId="0" fontId="4" fillId="0" borderId="0" xfId="3" applyFont="1" applyAlignment="1">
      <alignment horizontal="center" vertical="top" wrapText="1"/>
    </xf>
    <xf numFmtId="0" fontId="6" fillId="0" borderId="0" xfId="5" applyFont="1" applyFill="1"/>
    <xf numFmtId="0" fontId="7" fillId="0" borderId="0" xfId="3" applyFont="1" applyAlignment="1">
      <alignment horizontal="center" vertical="top" wrapText="1"/>
    </xf>
    <xf numFmtId="0" fontId="8" fillId="0" borderId="0" xfId="0" applyFont="1" applyAlignment="1">
      <alignment horizontal="right"/>
    </xf>
    <xf numFmtId="0" fontId="2" fillId="0" borderId="0" xfId="6" applyFont="1" applyAlignment="1">
      <alignment horizontal="center" vertical="top" wrapText="1"/>
    </xf>
    <xf numFmtId="0" fontId="1" fillId="0" borderId="0" xfId="6" applyAlignment="1"/>
    <xf numFmtId="0" fontId="0" fillId="0" borderId="0" xfId="0" applyAlignment="1"/>
    <xf numFmtId="0" fontId="2" fillId="0" borderId="0" xfId="6" applyFont="1" applyBorder="1" applyAlignment="1">
      <alignment horizontal="center" vertical="top" wrapText="1"/>
    </xf>
    <xf numFmtId="0" fontId="1" fillId="0" borderId="0" xfId="6"/>
    <xf numFmtId="0" fontId="2" fillId="0" borderId="1" xfId="6" applyFont="1" applyBorder="1" applyAlignment="1">
      <alignment horizontal="center" vertical="top" wrapText="1"/>
    </xf>
    <xf numFmtId="0" fontId="5" fillId="0" borderId="0" xfId="6" applyFont="1" applyBorder="1" applyAlignment="1">
      <alignment horizontal="center" vertical="top" wrapText="1"/>
    </xf>
    <xf numFmtId="0" fontId="9" fillId="0" borderId="2" xfId="6" applyFont="1" applyBorder="1" applyAlignment="1">
      <alignment horizontal="center"/>
    </xf>
    <xf numFmtId="0" fontId="9" fillId="0" borderId="3" xfId="6" applyFont="1" applyFill="1" applyBorder="1" applyAlignment="1">
      <alignment horizontal="center" wrapText="1"/>
    </xf>
    <xf numFmtId="0" fontId="9" fillId="0" borderId="3" xfId="6" applyFont="1" applyFill="1" applyBorder="1" applyAlignment="1">
      <alignment horizontal="center" textRotation="90" wrapText="1"/>
    </xf>
    <xf numFmtId="0" fontId="9" fillId="0" borderId="4" xfId="6" applyFont="1" applyFill="1" applyBorder="1" applyAlignment="1">
      <alignment horizontal="center" textRotation="90" wrapText="1"/>
    </xf>
    <xf numFmtId="0" fontId="9" fillId="0" borderId="5" xfId="6" applyFont="1" applyFill="1" applyBorder="1" applyAlignment="1">
      <alignment horizontal="center" textRotation="90" wrapText="1"/>
    </xf>
    <xf numFmtId="0" fontId="9" fillId="0" borderId="5" xfId="6" applyFont="1" applyBorder="1" applyAlignment="1">
      <alignment textRotation="90"/>
    </xf>
    <xf numFmtId="0" fontId="7" fillId="0" borderId="6" xfId="6" applyFont="1" applyBorder="1" applyAlignment="1">
      <alignment horizontal="center"/>
    </xf>
    <xf numFmtId="0" fontId="7" fillId="0" borderId="7" xfId="6" applyFont="1" applyFill="1" applyBorder="1" applyAlignment="1">
      <alignment horizontal="center"/>
    </xf>
    <xf numFmtId="0" fontId="7" fillId="0" borderId="1" xfId="6" applyFont="1" applyFill="1" applyBorder="1" applyAlignment="1">
      <alignment horizontal="center"/>
    </xf>
    <xf numFmtId="0" fontId="7" fillId="0" borderId="5" xfId="6" applyFont="1" applyFill="1" applyBorder="1" applyAlignment="1">
      <alignment horizontal="center"/>
    </xf>
    <xf numFmtId="0" fontId="1" fillId="0" borderId="5" xfId="6" applyBorder="1"/>
    <xf numFmtId="0" fontId="9" fillId="2" borderId="6" xfId="6" applyFont="1" applyFill="1" applyBorder="1" applyAlignment="1">
      <alignment vertical="top" wrapText="1"/>
    </xf>
    <xf numFmtId="164" fontId="7" fillId="2" borderId="7" xfId="6" applyNumberFormat="1" applyFont="1" applyFill="1" applyBorder="1" applyAlignment="1"/>
    <xf numFmtId="164" fontId="7" fillId="0" borderId="7" xfId="6" applyNumberFormat="1" applyFont="1" applyFill="1" applyBorder="1" applyAlignment="1"/>
    <xf numFmtId="164" fontId="7" fillId="0" borderId="1" xfId="6" applyNumberFormat="1" applyFont="1" applyFill="1" applyBorder="1" applyAlignment="1"/>
    <xf numFmtId="164" fontId="7" fillId="0" borderId="5" xfId="6" applyNumberFormat="1" applyFont="1" applyFill="1" applyBorder="1" applyAlignment="1"/>
    <xf numFmtId="165" fontId="7" fillId="0" borderId="5" xfId="6" applyNumberFormat="1" applyFont="1" applyBorder="1"/>
    <xf numFmtId="165" fontId="1" fillId="0" borderId="0" xfId="6" applyNumberFormat="1"/>
    <xf numFmtId="0" fontId="7" fillId="2" borderId="6" xfId="6" applyFont="1" applyFill="1" applyBorder="1" applyAlignment="1">
      <alignment vertical="top" wrapText="1"/>
    </xf>
    <xf numFmtId="164" fontId="7" fillId="2" borderId="1" xfId="6" applyNumberFormat="1" applyFont="1" applyFill="1" applyBorder="1" applyAlignment="1"/>
    <xf numFmtId="164" fontId="7" fillId="2" borderId="5" xfId="6" applyNumberFormat="1" applyFont="1" applyFill="1" applyBorder="1" applyAlignment="1"/>
    <xf numFmtId="165" fontId="7" fillId="2" borderId="5" xfId="6" applyNumberFormat="1" applyFont="1" applyFill="1" applyBorder="1"/>
    <xf numFmtId="0" fontId="1" fillId="2" borderId="0" xfId="6" applyFill="1"/>
    <xf numFmtId="165" fontId="1" fillId="2" borderId="0" xfId="6" applyNumberFormat="1" applyFill="1"/>
    <xf numFmtId="0" fontId="0" fillId="2" borderId="0" xfId="0" applyFill="1"/>
    <xf numFmtId="164" fontId="10" fillId="2" borderId="7" xfId="6" applyNumberFormat="1" applyFont="1" applyFill="1" applyBorder="1" applyAlignment="1"/>
    <xf numFmtId="0" fontId="11" fillId="2" borderId="6" xfId="6" applyFont="1" applyFill="1" applyBorder="1" applyAlignment="1">
      <alignment vertical="top" wrapText="1"/>
    </xf>
    <xf numFmtId="0" fontId="10" fillId="2" borderId="5" xfId="6" applyFont="1" applyFill="1" applyBorder="1" applyAlignment="1">
      <alignment vertical="top" wrapText="1"/>
    </xf>
    <xf numFmtId="0" fontId="10" fillId="2" borderId="6" xfId="6" applyFont="1" applyFill="1" applyBorder="1" applyAlignment="1">
      <alignment vertical="top" wrapText="1"/>
    </xf>
    <xf numFmtId="164" fontId="10" fillId="2" borderId="8" xfId="6" applyNumberFormat="1" applyFont="1" applyFill="1" applyBorder="1" applyAlignment="1"/>
    <xf numFmtId="0" fontId="10" fillId="2" borderId="9" xfId="6" applyFont="1" applyFill="1" applyBorder="1" applyAlignment="1">
      <alignment vertical="top" wrapText="1"/>
    </xf>
    <xf numFmtId="164" fontId="10" fillId="2" borderId="5" xfId="6" applyNumberFormat="1" applyFont="1" applyFill="1" applyBorder="1" applyAlignment="1"/>
    <xf numFmtId="164" fontId="10" fillId="2" borderId="10" xfId="6" applyNumberFormat="1" applyFont="1" applyFill="1" applyBorder="1" applyAlignment="1"/>
    <xf numFmtId="0" fontId="9" fillId="2" borderId="5" xfId="6" applyFont="1" applyFill="1" applyBorder="1" applyAlignment="1">
      <alignment vertical="top" wrapText="1"/>
    </xf>
    <xf numFmtId="164" fontId="7" fillId="2" borderId="10" xfId="6" applyNumberFormat="1" applyFont="1" applyFill="1" applyBorder="1" applyAlignment="1"/>
    <xf numFmtId="0" fontId="7" fillId="2" borderId="5" xfId="6" applyFont="1" applyFill="1" applyBorder="1" applyAlignment="1">
      <alignment vertical="top" wrapText="1"/>
    </xf>
    <xf numFmtId="0" fontId="7" fillId="0" borderId="5" xfId="6" applyFont="1" applyBorder="1" applyAlignment="1">
      <alignment vertical="top" wrapText="1"/>
    </xf>
    <xf numFmtId="166" fontId="7" fillId="2" borderId="7" xfId="6" applyNumberFormat="1" applyFont="1" applyFill="1" applyBorder="1" applyAlignment="1">
      <alignment horizontal="center"/>
    </xf>
    <xf numFmtId="166" fontId="7" fillId="2" borderId="1" xfId="6" applyNumberFormat="1" applyFont="1" applyFill="1" applyBorder="1" applyAlignment="1">
      <alignment horizontal="center"/>
    </xf>
    <xf numFmtId="166" fontId="7" fillId="2" borderId="5" xfId="6" applyNumberFormat="1" applyFont="1" applyFill="1" applyBorder="1" applyAlignment="1">
      <alignment horizontal="center"/>
    </xf>
    <xf numFmtId="0" fontId="9" fillId="3" borderId="11" xfId="6" applyFont="1" applyFill="1" applyBorder="1" applyAlignment="1">
      <alignment wrapText="1"/>
    </xf>
    <xf numFmtId="164" fontId="12" fillId="2" borderId="7" xfId="6" applyNumberFormat="1" applyFont="1" applyFill="1" applyBorder="1" applyAlignment="1">
      <alignment vertical="top"/>
    </xf>
    <xf numFmtId="0" fontId="7" fillId="2" borderId="7" xfId="6" applyFont="1" applyFill="1" applyBorder="1"/>
    <xf numFmtId="0" fontId="7" fillId="0" borderId="12" xfId="6" applyFont="1" applyFill="1" applyBorder="1" applyAlignment="1">
      <alignment wrapText="1"/>
    </xf>
    <xf numFmtId="0" fontId="9" fillId="2" borderId="7" xfId="6" applyFont="1" applyFill="1" applyBorder="1"/>
    <xf numFmtId="0" fontId="11" fillId="2" borderId="7" xfId="6" applyFont="1" applyFill="1" applyBorder="1"/>
    <xf numFmtId="0" fontId="7" fillId="0" borderId="11" xfId="6" applyFont="1" applyFill="1" applyBorder="1" applyAlignment="1">
      <alignment wrapText="1"/>
    </xf>
    <xf numFmtId="2" fontId="7" fillId="0" borderId="12" xfId="6" applyNumberFormat="1" applyFont="1" applyFill="1" applyBorder="1" applyAlignment="1">
      <alignment wrapText="1"/>
    </xf>
    <xf numFmtId="0" fontId="5" fillId="0" borderId="0" xfId="6" applyFont="1" applyBorder="1" applyAlignment="1">
      <alignment vertical="top" wrapText="1"/>
    </xf>
    <xf numFmtId="0" fontId="12" fillId="2" borderId="0" xfId="6" applyFont="1" applyFill="1" applyBorder="1" applyAlignment="1">
      <alignment vertical="top" wrapText="1"/>
    </xf>
    <xf numFmtId="0" fontId="5" fillId="2" borderId="0" xfId="6" applyFont="1" applyFill="1" applyBorder="1"/>
    <xf numFmtId="0" fontId="7" fillId="0" borderId="0" xfId="6" applyFont="1" applyFill="1" applyBorder="1" applyAlignment="1">
      <alignment wrapText="1"/>
    </xf>
    <xf numFmtId="0" fontId="13" fillId="2" borderId="0" xfId="2" applyFont="1" applyFill="1"/>
    <xf numFmtId="0" fontId="7" fillId="0" borderId="0" xfId="6" applyFont="1" applyFill="1" applyBorder="1" applyAlignment="1">
      <alignment wrapText="1"/>
    </xf>
    <xf numFmtId="0" fontId="7" fillId="0" borderId="0" xfId="6" applyFont="1" applyAlignment="1">
      <alignment horizontal="center" wrapText="1"/>
    </xf>
    <xf numFmtId="0" fontId="14" fillId="0" borderId="0" xfId="6" applyFont="1"/>
    <xf numFmtId="0" fontId="15" fillId="0" borderId="0" xfId="6" applyFont="1"/>
    <xf numFmtId="0" fontId="7" fillId="0" borderId="0" xfId="6" applyFont="1" applyAlignment="1">
      <alignment horizontal="center" vertical="top" wrapText="1"/>
    </xf>
    <xf numFmtId="0" fontId="7" fillId="0" borderId="0" xfId="6" applyFont="1" applyAlignment="1">
      <alignment horizontal="center" vertical="top" wrapText="1"/>
    </xf>
    <xf numFmtId="0" fontId="13" fillId="0" borderId="0" xfId="2" applyFont="1"/>
  </cellXfs>
  <cellStyles count="7">
    <cellStyle name="Обычный" xfId="0" builtinId="0"/>
    <cellStyle name="Обычный 2" xfId="2"/>
    <cellStyle name="Обычный 5" xfId="1"/>
    <cellStyle name="Обычный 6" xfId="5"/>
    <cellStyle name="Обычный 8" xfId="4"/>
    <cellStyle name="Обычный_Лист1" xfId="6"/>
    <cellStyle name="Обычный_Лист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tabSelected="1" workbookViewId="0">
      <selection activeCell="A11" sqref="A11"/>
    </sheetView>
  </sheetViews>
  <sheetFormatPr defaultRowHeight="15" x14ac:dyDescent="0.25"/>
  <cols>
    <col min="1" max="1" width="45.28515625" customWidth="1"/>
    <col min="2" max="3" width="17.85546875" customWidth="1"/>
    <col min="4" max="4" width="16.85546875" hidden="1" customWidth="1"/>
    <col min="5" max="5" width="16.42578125" hidden="1" customWidth="1"/>
    <col min="6" max="6" width="17" hidden="1" customWidth="1"/>
    <col min="7" max="7" width="17.7109375" customWidth="1"/>
    <col min="8" max="10" width="17.7109375" hidden="1" customWidth="1"/>
    <col min="11" max="11" width="17.85546875" customWidth="1"/>
    <col min="12" max="14" width="17.85546875" hidden="1" customWidth="1"/>
    <col min="15" max="15" width="17.85546875" customWidth="1"/>
    <col min="16" max="16" width="16.42578125" customWidth="1"/>
    <col min="17" max="17" width="16.5703125" customWidth="1"/>
    <col min="18" max="18" width="16.85546875" customWidth="1"/>
    <col min="20" max="20" width="15.7109375" customWidth="1"/>
    <col min="257" max="257" width="45.28515625" customWidth="1"/>
    <col min="258" max="259" width="17.85546875" customWidth="1"/>
    <col min="260" max="262" width="0" hidden="1" customWidth="1"/>
    <col min="263" max="263" width="17.7109375" customWidth="1"/>
    <col min="264" max="266" width="0" hidden="1" customWidth="1"/>
    <col min="267" max="267" width="17.85546875" customWidth="1"/>
    <col min="268" max="270" width="0" hidden="1" customWidth="1"/>
    <col min="271" max="271" width="17.85546875" customWidth="1"/>
    <col min="272" max="272" width="16.42578125" customWidth="1"/>
    <col min="273" max="273" width="16.5703125" customWidth="1"/>
    <col min="274" max="274" width="16.85546875" customWidth="1"/>
    <col min="276" max="276" width="15.7109375" customWidth="1"/>
    <col min="513" max="513" width="45.28515625" customWidth="1"/>
    <col min="514" max="515" width="17.85546875" customWidth="1"/>
    <col min="516" max="518" width="0" hidden="1" customWidth="1"/>
    <col min="519" max="519" width="17.7109375" customWidth="1"/>
    <col min="520" max="522" width="0" hidden="1" customWidth="1"/>
    <col min="523" max="523" width="17.85546875" customWidth="1"/>
    <col min="524" max="526" width="0" hidden="1" customWidth="1"/>
    <col min="527" max="527" width="17.85546875" customWidth="1"/>
    <col min="528" max="528" width="16.42578125" customWidth="1"/>
    <col min="529" max="529" width="16.5703125" customWidth="1"/>
    <col min="530" max="530" width="16.85546875" customWidth="1"/>
    <col min="532" max="532" width="15.7109375" customWidth="1"/>
    <col min="769" max="769" width="45.28515625" customWidth="1"/>
    <col min="770" max="771" width="17.85546875" customWidth="1"/>
    <col min="772" max="774" width="0" hidden="1" customWidth="1"/>
    <col min="775" max="775" width="17.7109375" customWidth="1"/>
    <col min="776" max="778" width="0" hidden="1" customWidth="1"/>
    <col min="779" max="779" width="17.85546875" customWidth="1"/>
    <col min="780" max="782" width="0" hidden="1" customWidth="1"/>
    <col min="783" max="783" width="17.85546875" customWidth="1"/>
    <col min="784" max="784" width="16.42578125" customWidth="1"/>
    <col min="785" max="785" width="16.5703125" customWidth="1"/>
    <col min="786" max="786" width="16.85546875" customWidth="1"/>
    <col min="788" max="788" width="15.7109375" customWidth="1"/>
    <col min="1025" max="1025" width="45.28515625" customWidth="1"/>
    <col min="1026" max="1027" width="17.85546875" customWidth="1"/>
    <col min="1028" max="1030" width="0" hidden="1" customWidth="1"/>
    <col min="1031" max="1031" width="17.7109375" customWidth="1"/>
    <col min="1032" max="1034" width="0" hidden="1" customWidth="1"/>
    <col min="1035" max="1035" width="17.85546875" customWidth="1"/>
    <col min="1036" max="1038" width="0" hidden="1" customWidth="1"/>
    <col min="1039" max="1039" width="17.85546875" customWidth="1"/>
    <col min="1040" max="1040" width="16.42578125" customWidth="1"/>
    <col min="1041" max="1041" width="16.5703125" customWidth="1"/>
    <col min="1042" max="1042" width="16.85546875" customWidth="1"/>
    <col min="1044" max="1044" width="15.7109375" customWidth="1"/>
    <col min="1281" max="1281" width="45.28515625" customWidth="1"/>
    <col min="1282" max="1283" width="17.85546875" customWidth="1"/>
    <col min="1284" max="1286" width="0" hidden="1" customWidth="1"/>
    <col min="1287" max="1287" width="17.7109375" customWidth="1"/>
    <col min="1288" max="1290" width="0" hidden="1" customWidth="1"/>
    <col min="1291" max="1291" width="17.85546875" customWidth="1"/>
    <col min="1292" max="1294" width="0" hidden="1" customWidth="1"/>
    <col min="1295" max="1295" width="17.85546875" customWidth="1"/>
    <col min="1296" max="1296" width="16.42578125" customWidth="1"/>
    <col min="1297" max="1297" width="16.5703125" customWidth="1"/>
    <col min="1298" max="1298" width="16.85546875" customWidth="1"/>
    <col min="1300" max="1300" width="15.7109375" customWidth="1"/>
    <col min="1537" max="1537" width="45.28515625" customWidth="1"/>
    <col min="1538" max="1539" width="17.85546875" customWidth="1"/>
    <col min="1540" max="1542" width="0" hidden="1" customWidth="1"/>
    <col min="1543" max="1543" width="17.7109375" customWidth="1"/>
    <col min="1544" max="1546" width="0" hidden="1" customWidth="1"/>
    <col min="1547" max="1547" width="17.85546875" customWidth="1"/>
    <col min="1548" max="1550" width="0" hidden="1" customWidth="1"/>
    <col min="1551" max="1551" width="17.85546875" customWidth="1"/>
    <col min="1552" max="1552" width="16.42578125" customWidth="1"/>
    <col min="1553" max="1553" width="16.5703125" customWidth="1"/>
    <col min="1554" max="1554" width="16.85546875" customWidth="1"/>
    <col min="1556" max="1556" width="15.7109375" customWidth="1"/>
    <col min="1793" max="1793" width="45.28515625" customWidth="1"/>
    <col min="1794" max="1795" width="17.85546875" customWidth="1"/>
    <col min="1796" max="1798" width="0" hidden="1" customWidth="1"/>
    <col min="1799" max="1799" width="17.7109375" customWidth="1"/>
    <col min="1800" max="1802" width="0" hidden="1" customWidth="1"/>
    <col min="1803" max="1803" width="17.85546875" customWidth="1"/>
    <col min="1804" max="1806" width="0" hidden="1" customWidth="1"/>
    <col min="1807" max="1807" width="17.85546875" customWidth="1"/>
    <col min="1808" max="1808" width="16.42578125" customWidth="1"/>
    <col min="1809" max="1809" width="16.5703125" customWidth="1"/>
    <col min="1810" max="1810" width="16.85546875" customWidth="1"/>
    <col min="1812" max="1812" width="15.7109375" customWidth="1"/>
    <col min="2049" max="2049" width="45.28515625" customWidth="1"/>
    <col min="2050" max="2051" width="17.85546875" customWidth="1"/>
    <col min="2052" max="2054" width="0" hidden="1" customWidth="1"/>
    <col min="2055" max="2055" width="17.7109375" customWidth="1"/>
    <col min="2056" max="2058" width="0" hidden="1" customWidth="1"/>
    <col min="2059" max="2059" width="17.85546875" customWidth="1"/>
    <col min="2060" max="2062" width="0" hidden="1" customWidth="1"/>
    <col min="2063" max="2063" width="17.85546875" customWidth="1"/>
    <col min="2064" max="2064" width="16.42578125" customWidth="1"/>
    <col min="2065" max="2065" width="16.5703125" customWidth="1"/>
    <col min="2066" max="2066" width="16.85546875" customWidth="1"/>
    <col min="2068" max="2068" width="15.7109375" customWidth="1"/>
    <col min="2305" max="2305" width="45.28515625" customWidth="1"/>
    <col min="2306" max="2307" width="17.85546875" customWidth="1"/>
    <col min="2308" max="2310" width="0" hidden="1" customWidth="1"/>
    <col min="2311" max="2311" width="17.7109375" customWidth="1"/>
    <col min="2312" max="2314" width="0" hidden="1" customWidth="1"/>
    <col min="2315" max="2315" width="17.85546875" customWidth="1"/>
    <col min="2316" max="2318" width="0" hidden="1" customWidth="1"/>
    <col min="2319" max="2319" width="17.85546875" customWidth="1"/>
    <col min="2320" max="2320" width="16.42578125" customWidth="1"/>
    <col min="2321" max="2321" width="16.5703125" customWidth="1"/>
    <col min="2322" max="2322" width="16.85546875" customWidth="1"/>
    <col min="2324" max="2324" width="15.7109375" customWidth="1"/>
    <col min="2561" max="2561" width="45.28515625" customWidth="1"/>
    <col min="2562" max="2563" width="17.85546875" customWidth="1"/>
    <col min="2564" max="2566" width="0" hidden="1" customWidth="1"/>
    <col min="2567" max="2567" width="17.7109375" customWidth="1"/>
    <col min="2568" max="2570" width="0" hidden="1" customWidth="1"/>
    <col min="2571" max="2571" width="17.85546875" customWidth="1"/>
    <col min="2572" max="2574" width="0" hidden="1" customWidth="1"/>
    <col min="2575" max="2575" width="17.85546875" customWidth="1"/>
    <col min="2576" max="2576" width="16.42578125" customWidth="1"/>
    <col min="2577" max="2577" width="16.5703125" customWidth="1"/>
    <col min="2578" max="2578" width="16.85546875" customWidth="1"/>
    <col min="2580" max="2580" width="15.7109375" customWidth="1"/>
    <col min="2817" max="2817" width="45.28515625" customWidth="1"/>
    <col min="2818" max="2819" width="17.85546875" customWidth="1"/>
    <col min="2820" max="2822" width="0" hidden="1" customWidth="1"/>
    <col min="2823" max="2823" width="17.7109375" customWidth="1"/>
    <col min="2824" max="2826" width="0" hidden="1" customWidth="1"/>
    <col min="2827" max="2827" width="17.85546875" customWidth="1"/>
    <col min="2828" max="2830" width="0" hidden="1" customWidth="1"/>
    <col min="2831" max="2831" width="17.85546875" customWidth="1"/>
    <col min="2832" max="2832" width="16.42578125" customWidth="1"/>
    <col min="2833" max="2833" width="16.5703125" customWidth="1"/>
    <col min="2834" max="2834" width="16.85546875" customWidth="1"/>
    <col min="2836" max="2836" width="15.7109375" customWidth="1"/>
    <col min="3073" max="3073" width="45.28515625" customWidth="1"/>
    <col min="3074" max="3075" width="17.85546875" customWidth="1"/>
    <col min="3076" max="3078" width="0" hidden="1" customWidth="1"/>
    <col min="3079" max="3079" width="17.7109375" customWidth="1"/>
    <col min="3080" max="3082" width="0" hidden="1" customWidth="1"/>
    <col min="3083" max="3083" width="17.85546875" customWidth="1"/>
    <col min="3084" max="3086" width="0" hidden="1" customWidth="1"/>
    <col min="3087" max="3087" width="17.85546875" customWidth="1"/>
    <col min="3088" max="3088" width="16.42578125" customWidth="1"/>
    <col min="3089" max="3089" width="16.5703125" customWidth="1"/>
    <col min="3090" max="3090" width="16.85546875" customWidth="1"/>
    <col min="3092" max="3092" width="15.7109375" customWidth="1"/>
    <col min="3329" max="3329" width="45.28515625" customWidth="1"/>
    <col min="3330" max="3331" width="17.85546875" customWidth="1"/>
    <col min="3332" max="3334" width="0" hidden="1" customWidth="1"/>
    <col min="3335" max="3335" width="17.7109375" customWidth="1"/>
    <col min="3336" max="3338" width="0" hidden="1" customWidth="1"/>
    <col min="3339" max="3339" width="17.85546875" customWidth="1"/>
    <col min="3340" max="3342" width="0" hidden="1" customWidth="1"/>
    <col min="3343" max="3343" width="17.85546875" customWidth="1"/>
    <col min="3344" max="3344" width="16.42578125" customWidth="1"/>
    <col min="3345" max="3345" width="16.5703125" customWidth="1"/>
    <col min="3346" max="3346" width="16.85546875" customWidth="1"/>
    <col min="3348" max="3348" width="15.7109375" customWidth="1"/>
    <col min="3585" max="3585" width="45.28515625" customWidth="1"/>
    <col min="3586" max="3587" width="17.85546875" customWidth="1"/>
    <col min="3588" max="3590" width="0" hidden="1" customWidth="1"/>
    <col min="3591" max="3591" width="17.7109375" customWidth="1"/>
    <col min="3592" max="3594" width="0" hidden="1" customWidth="1"/>
    <col min="3595" max="3595" width="17.85546875" customWidth="1"/>
    <col min="3596" max="3598" width="0" hidden="1" customWidth="1"/>
    <col min="3599" max="3599" width="17.85546875" customWidth="1"/>
    <col min="3600" max="3600" width="16.42578125" customWidth="1"/>
    <col min="3601" max="3601" width="16.5703125" customWidth="1"/>
    <col min="3602" max="3602" width="16.85546875" customWidth="1"/>
    <col min="3604" max="3604" width="15.7109375" customWidth="1"/>
    <col min="3841" max="3841" width="45.28515625" customWidth="1"/>
    <col min="3842" max="3843" width="17.85546875" customWidth="1"/>
    <col min="3844" max="3846" width="0" hidden="1" customWidth="1"/>
    <col min="3847" max="3847" width="17.7109375" customWidth="1"/>
    <col min="3848" max="3850" width="0" hidden="1" customWidth="1"/>
    <col min="3851" max="3851" width="17.85546875" customWidth="1"/>
    <col min="3852" max="3854" width="0" hidden="1" customWidth="1"/>
    <col min="3855" max="3855" width="17.85546875" customWidth="1"/>
    <col min="3856" max="3856" width="16.42578125" customWidth="1"/>
    <col min="3857" max="3857" width="16.5703125" customWidth="1"/>
    <col min="3858" max="3858" width="16.85546875" customWidth="1"/>
    <col min="3860" max="3860" width="15.7109375" customWidth="1"/>
    <col min="4097" max="4097" width="45.28515625" customWidth="1"/>
    <col min="4098" max="4099" width="17.85546875" customWidth="1"/>
    <col min="4100" max="4102" width="0" hidden="1" customWidth="1"/>
    <col min="4103" max="4103" width="17.7109375" customWidth="1"/>
    <col min="4104" max="4106" width="0" hidden="1" customWidth="1"/>
    <col min="4107" max="4107" width="17.85546875" customWidth="1"/>
    <col min="4108" max="4110" width="0" hidden="1" customWidth="1"/>
    <col min="4111" max="4111" width="17.85546875" customWidth="1"/>
    <col min="4112" max="4112" width="16.42578125" customWidth="1"/>
    <col min="4113" max="4113" width="16.5703125" customWidth="1"/>
    <col min="4114" max="4114" width="16.85546875" customWidth="1"/>
    <col min="4116" max="4116" width="15.7109375" customWidth="1"/>
    <col min="4353" max="4353" width="45.28515625" customWidth="1"/>
    <col min="4354" max="4355" width="17.85546875" customWidth="1"/>
    <col min="4356" max="4358" width="0" hidden="1" customWidth="1"/>
    <col min="4359" max="4359" width="17.7109375" customWidth="1"/>
    <col min="4360" max="4362" width="0" hidden="1" customWidth="1"/>
    <col min="4363" max="4363" width="17.85546875" customWidth="1"/>
    <col min="4364" max="4366" width="0" hidden="1" customWidth="1"/>
    <col min="4367" max="4367" width="17.85546875" customWidth="1"/>
    <col min="4368" max="4368" width="16.42578125" customWidth="1"/>
    <col min="4369" max="4369" width="16.5703125" customWidth="1"/>
    <col min="4370" max="4370" width="16.85546875" customWidth="1"/>
    <col min="4372" max="4372" width="15.7109375" customWidth="1"/>
    <col min="4609" max="4609" width="45.28515625" customWidth="1"/>
    <col min="4610" max="4611" width="17.85546875" customWidth="1"/>
    <col min="4612" max="4614" width="0" hidden="1" customWidth="1"/>
    <col min="4615" max="4615" width="17.7109375" customWidth="1"/>
    <col min="4616" max="4618" width="0" hidden="1" customWidth="1"/>
    <col min="4619" max="4619" width="17.85546875" customWidth="1"/>
    <col min="4620" max="4622" width="0" hidden="1" customWidth="1"/>
    <col min="4623" max="4623" width="17.85546875" customWidth="1"/>
    <col min="4624" max="4624" width="16.42578125" customWidth="1"/>
    <col min="4625" max="4625" width="16.5703125" customWidth="1"/>
    <col min="4626" max="4626" width="16.85546875" customWidth="1"/>
    <col min="4628" max="4628" width="15.7109375" customWidth="1"/>
    <col min="4865" max="4865" width="45.28515625" customWidth="1"/>
    <col min="4866" max="4867" width="17.85546875" customWidth="1"/>
    <col min="4868" max="4870" width="0" hidden="1" customWidth="1"/>
    <col min="4871" max="4871" width="17.7109375" customWidth="1"/>
    <col min="4872" max="4874" width="0" hidden="1" customWidth="1"/>
    <col min="4875" max="4875" width="17.85546875" customWidth="1"/>
    <col min="4876" max="4878" width="0" hidden="1" customWidth="1"/>
    <col min="4879" max="4879" width="17.85546875" customWidth="1"/>
    <col min="4880" max="4880" width="16.42578125" customWidth="1"/>
    <col min="4881" max="4881" width="16.5703125" customWidth="1"/>
    <col min="4882" max="4882" width="16.85546875" customWidth="1"/>
    <col min="4884" max="4884" width="15.7109375" customWidth="1"/>
    <col min="5121" max="5121" width="45.28515625" customWidth="1"/>
    <col min="5122" max="5123" width="17.85546875" customWidth="1"/>
    <col min="5124" max="5126" width="0" hidden="1" customWidth="1"/>
    <col min="5127" max="5127" width="17.7109375" customWidth="1"/>
    <col min="5128" max="5130" width="0" hidden="1" customWidth="1"/>
    <col min="5131" max="5131" width="17.85546875" customWidth="1"/>
    <col min="5132" max="5134" width="0" hidden="1" customWidth="1"/>
    <col min="5135" max="5135" width="17.85546875" customWidth="1"/>
    <col min="5136" max="5136" width="16.42578125" customWidth="1"/>
    <col min="5137" max="5137" width="16.5703125" customWidth="1"/>
    <col min="5138" max="5138" width="16.85546875" customWidth="1"/>
    <col min="5140" max="5140" width="15.7109375" customWidth="1"/>
    <col min="5377" max="5377" width="45.28515625" customWidth="1"/>
    <col min="5378" max="5379" width="17.85546875" customWidth="1"/>
    <col min="5380" max="5382" width="0" hidden="1" customWidth="1"/>
    <col min="5383" max="5383" width="17.7109375" customWidth="1"/>
    <col min="5384" max="5386" width="0" hidden="1" customWidth="1"/>
    <col min="5387" max="5387" width="17.85546875" customWidth="1"/>
    <col min="5388" max="5390" width="0" hidden="1" customWidth="1"/>
    <col min="5391" max="5391" width="17.85546875" customWidth="1"/>
    <col min="5392" max="5392" width="16.42578125" customWidth="1"/>
    <col min="5393" max="5393" width="16.5703125" customWidth="1"/>
    <col min="5394" max="5394" width="16.85546875" customWidth="1"/>
    <col min="5396" max="5396" width="15.7109375" customWidth="1"/>
    <col min="5633" max="5633" width="45.28515625" customWidth="1"/>
    <col min="5634" max="5635" width="17.85546875" customWidth="1"/>
    <col min="5636" max="5638" width="0" hidden="1" customWidth="1"/>
    <col min="5639" max="5639" width="17.7109375" customWidth="1"/>
    <col min="5640" max="5642" width="0" hidden="1" customWidth="1"/>
    <col min="5643" max="5643" width="17.85546875" customWidth="1"/>
    <col min="5644" max="5646" width="0" hidden="1" customWidth="1"/>
    <col min="5647" max="5647" width="17.85546875" customWidth="1"/>
    <col min="5648" max="5648" width="16.42578125" customWidth="1"/>
    <col min="5649" max="5649" width="16.5703125" customWidth="1"/>
    <col min="5650" max="5650" width="16.85546875" customWidth="1"/>
    <col min="5652" max="5652" width="15.7109375" customWidth="1"/>
    <col min="5889" max="5889" width="45.28515625" customWidth="1"/>
    <col min="5890" max="5891" width="17.85546875" customWidth="1"/>
    <col min="5892" max="5894" width="0" hidden="1" customWidth="1"/>
    <col min="5895" max="5895" width="17.7109375" customWidth="1"/>
    <col min="5896" max="5898" width="0" hidden="1" customWidth="1"/>
    <col min="5899" max="5899" width="17.85546875" customWidth="1"/>
    <col min="5900" max="5902" width="0" hidden="1" customWidth="1"/>
    <col min="5903" max="5903" width="17.85546875" customWidth="1"/>
    <col min="5904" max="5904" width="16.42578125" customWidth="1"/>
    <col min="5905" max="5905" width="16.5703125" customWidth="1"/>
    <col min="5906" max="5906" width="16.85546875" customWidth="1"/>
    <col min="5908" max="5908" width="15.7109375" customWidth="1"/>
    <col min="6145" max="6145" width="45.28515625" customWidth="1"/>
    <col min="6146" max="6147" width="17.85546875" customWidth="1"/>
    <col min="6148" max="6150" width="0" hidden="1" customWidth="1"/>
    <col min="6151" max="6151" width="17.7109375" customWidth="1"/>
    <col min="6152" max="6154" width="0" hidden="1" customWidth="1"/>
    <col min="6155" max="6155" width="17.85546875" customWidth="1"/>
    <col min="6156" max="6158" width="0" hidden="1" customWidth="1"/>
    <col min="6159" max="6159" width="17.85546875" customWidth="1"/>
    <col min="6160" max="6160" width="16.42578125" customWidth="1"/>
    <col min="6161" max="6161" width="16.5703125" customWidth="1"/>
    <col min="6162" max="6162" width="16.85546875" customWidth="1"/>
    <col min="6164" max="6164" width="15.7109375" customWidth="1"/>
    <col min="6401" max="6401" width="45.28515625" customWidth="1"/>
    <col min="6402" max="6403" width="17.85546875" customWidth="1"/>
    <col min="6404" max="6406" width="0" hidden="1" customWidth="1"/>
    <col min="6407" max="6407" width="17.7109375" customWidth="1"/>
    <col min="6408" max="6410" width="0" hidden="1" customWidth="1"/>
    <col min="6411" max="6411" width="17.85546875" customWidth="1"/>
    <col min="6412" max="6414" width="0" hidden="1" customWidth="1"/>
    <col min="6415" max="6415" width="17.85546875" customWidth="1"/>
    <col min="6416" max="6416" width="16.42578125" customWidth="1"/>
    <col min="6417" max="6417" width="16.5703125" customWidth="1"/>
    <col min="6418" max="6418" width="16.85546875" customWidth="1"/>
    <col min="6420" max="6420" width="15.7109375" customWidth="1"/>
    <col min="6657" max="6657" width="45.28515625" customWidth="1"/>
    <col min="6658" max="6659" width="17.85546875" customWidth="1"/>
    <col min="6660" max="6662" width="0" hidden="1" customWidth="1"/>
    <col min="6663" max="6663" width="17.7109375" customWidth="1"/>
    <col min="6664" max="6666" width="0" hidden="1" customWidth="1"/>
    <col min="6667" max="6667" width="17.85546875" customWidth="1"/>
    <col min="6668" max="6670" width="0" hidden="1" customWidth="1"/>
    <col min="6671" max="6671" width="17.85546875" customWidth="1"/>
    <col min="6672" max="6672" width="16.42578125" customWidth="1"/>
    <col min="6673" max="6673" width="16.5703125" customWidth="1"/>
    <col min="6674" max="6674" width="16.85546875" customWidth="1"/>
    <col min="6676" max="6676" width="15.7109375" customWidth="1"/>
    <col min="6913" max="6913" width="45.28515625" customWidth="1"/>
    <col min="6914" max="6915" width="17.85546875" customWidth="1"/>
    <col min="6916" max="6918" width="0" hidden="1" customWidth="1"/>
    <col min="6919" max="6919" width="17.7109375" customWidth="1"/>
    <col min="6920" max="6922" width="0" hidden="1" customWidth="1"/>
    <col min="6923" max="6923" width="17.85546875" customWidth="1"/>
    <col min="6924" max="6926" width="0" hidden="1" customWidth="1"/>
    <col min="6927" max="6927" width="17.85546875" customWidth="1"/>
    <col min="6928" max="6928" width="16.42578125" customWidth="1"/>
    <col min="6929" max="6929" width="16.5703125" customWidth="1"/>
    <col min="6930" max="6930" width="16.85546875" customWidth="1"/>
    <col min="6932" max="6932" width="15.7109375" customWidth="1"/>
    <col min="7169" max="7169" width="45.28515625" customWidth="1"/>
    <col min="7170" max="7171" width="17.85546875" customWidth="1"/>
    <col min="7172" max="7174" width="0" hidden="1" customWidth="1"/>
    <col min="7175" max="7175" width="17.7109375" customWidth="1"/>
    <col min="7176" max="7178" width="0" hidden="1" customWidth="1"/>
    <col min="7179" max="7179" width="17.85546875" customWidth="1"/>
    <col min="7180" max="7182" width="0" hidden="1" customWidth="1"/>
    <col min="7183" max="7183" width="17.85546875" customWidth="1"/>
    <col min="7184" max="7184" width="16.42578125" customWidth="1"/>
    <col min="7185" max="7185" width="16.5703125" customWidth="1"/>
    <col min="7186" max="7186" width="16.85546875" customWidth="1"/>
    <col min="7188" max="7188" width="15.7109375" customWidth="1"/>
    <col min="7425" max="7425" width="45.28515625" customWidth="1"/>
    <col min="7426" max="7427" width="17.85546875" customWidth="1"/>
    <col min="7428" max="7430" width="0" hidden="1" customWidth="1"/>
    <col min="7431" max="7431" width="17.7109375" customWidth="1"/>
    <col min="7432" max="7434" width="0" hidden="1" customWidth="1"/>
    <col min="7435" max="7435" width="17.85546875" customWidth="1"/>
    <col min="7436" max="7438" width="0" hidden="1" customWidth="1"/>
    <col min="7439" max="7439" width="17.85546875" customWidth="1"/>
    <col min="7440" max="7440" width="16.42578125" customWidth="1"/>
    <col min="7441" max="7441" width="16.5703125" customWidth="1"/>
    <col min="7442" max="7442" width="16.85546875" customWidth="1"/>
    <col min="7444" max="7444" width="15.7109375" customWidth="1"/>
    <col min="7681" max="7681" width="45.28515625" customWidth="1"/>
    <col min="7682" max="7683" width="17.85546875" customWidth="1"/>
    <col min="7684" max="7686" width="0" hidden="1" customWidth="1"/>
    <col min="7687" max="7687" width="17.7109375" customWidth="1"/>
    <col min="7688" max="7690" width="0" hidden="1" customWidth="1"/>
    <col min="7691" max="7691" width="17.85546875" customWidth="1"/>
    <col min="7692" max="7694" width="0" hidden="1" customWidth="1"/>
    <col min="7695" max="7695" width="17.85546875" customWidth="1"/>
    <col min="7696" max="7696" width="16.42578125" customWidth="1"/>
    <col min="7697" max="7697" width="16.5703125" customWidth="1"/>
    <col min="7698" max="7698" width="16.85546875" customWidth="1"/>
    <col min="7700" max="7700" width="15.7109375" customWidth="1"/>
    <col min="7937" max="7937" width="45.28515625" customWidth="1"/>
    <col min="7938" max="7939" width="17.85546875" customWidth="1"/>
    <col min="7940" max="7942" width="0" hidden="1" customWidth="1"/>
    <col min="7943" max="7943" width="17.7109375" customWidth="1"/>
    <col min="7944" max="7946" width="0" hidden="1" customWidth="1"/>
    <col min="7947" max="7947" width="17.85546875" customWidth="1"/>
    <col min="7948" max="7950" width="0" hidden="1" customWidth="1"/>
    <col min="7951" max="7951" width="17.85546875" customWidth="1"/>
    <col min="7952" max="7952" width="16.42578125" customWidth="1"/>
    <col min="7953" max="7953" width="16.5703125" customWidth="1"/>
    <col min="7954" max="7954" width="16.85546875" customWidth="1"/>
    <col min="7956" max="7956" width="15.7109375" customWidth="1"/>
    <col min="8193" max="8193" width="45.28515625" customWidth="1"/>
    <col min="8194" max="8195" width="17.85546875" customWidth="1"/>
    <col min="8196" max="8198" width="0" hidden="1" customWidth="1"/>
    <col min="8199" max="8199" width="17.7109375" customWidth="1"/>
    <col min="8200" max="8202" width="0" hidden="1" customWidth="1"/>
    <col min="8203" max="8203" width="17.85546875" customWidth="1"/>
    <col min="8204" max="8206" width="0" hidden="1" customWidth="1"/>
    <col min="8207" max="8207" width="17.85546875" customWidth="1"/>
    <col min="8208" max="8208" width="16.42578125" customWidth="1"/>
    <col min="8209" max="8209" width="16.5703125" customWidth="1"/>
    <col min="8210" max="8210" width="16.85546875" customWidth="1"/>
    <col min="8212" max="8212" width="15.7109375" customWidth="1"/>
    <col min="8449" max="8449" width="45.28515625" customWidth="1"/>
    <col min="8450" max="8451" width="17.85546875" customWidth="1"/>
    <col min="8452" max="8454" width="0" hidden="1" customWidth="1"/>
    <col min="8455" max="8455" width="17.7109375" customWidth="1"/>
    <col min="8456" max="8458" width="0" hidden="1" customWidth="1"/>
    <col min="8459" max="8459" width="17.85546875" customWidth="1"/>
    <col min="8460" max="8462" width="0" hidden="1" customWidth="1"/>
    <col min="8463" max="8463" width="17.85546875" customWidth="1"/>
    <col min="8464" max="8464" width="16.42578125" customWidth="1"/>
    <col min="8465" max="8465" width="16.5703125" customWidth="1"/>
    <col min="8466" max="8466" width="16.85546875" customWidth="1"/>
    <col min="8468" max="8468" width="15.7109375" customWidth="1"/>
    <col min="8705" max="8705" width="45.28515625" customWidth="1"/>
    <col min="8706" max="8707" width="17.85546875" customWidth="1"/>
    <col min="8708" max="8710" width="0" hidden="1" customWidth="1"/>
    <col min="8711" max="8711" width="17.7109375" customWidth="1"/>
    <col min="8712" max="8714" width="0" hidden="1" customWidth="1"/>
    <col min="8715" max="8715" width="17.85546875" customWidth="1"/>
    <col min="8716" max="8718" width="0" hidden="1" customWidth="1"/>
    <col min="8719" max="8719" width="17.85546875" customWidth="1"/>
    <col min="8720" max="8720" width="16.42578125" customWidth="1"/>
    <col min="8721" max="8721" width="16.5703125" customWidth="1"/>
    <col min="8722" max="8722" width="16.85546875" customWidth="1"/>
    <col min="8724" max="8724" width="15.7109375" customWidth="1"/>
    <col min="8961" max="8961" width="45.28515625" customWidth="1"/>
    <col min="8962" max="8963" width="17.85546875" customWidth="1"/>
    <col min="8964" max="8966" width="0" hidden="1" customWidth="1"/>
    <col min="8967" max="8967" width="17.7109375" customWidth="1"/>
    <col min="8968" max="8970" width="0" hidden="1" customWidth="1"/>
    <col min="8971" max="8971" width="17.85546875" customWidth="1"/>
    <col min="8972" max="8974" width="0" hidden="1" customWidth="1"/>
    <col min="8975" max="8975" width="17.85546875" customWidth="1"/>
    <col min="8976" max="8976" width="16.42578125" customWidth="1"/>
    <col min="8977" max="8977" width="16.5703125" customWidth="1"/>
    <col min="8978" max="8978" width="16.85546875" customWidth="1"/>
    <col min="8980" max="8980" width="15.7109375" customWidth="1"/>
    <col min="9217" max="9217" width="45.28515625" customWidth="1"/>
    <col min="9218" max="9219" width="17.85546875" customWidth="1"/>
    <col min="9220" max="9222" width="0" hidden="1" customWidth="1"/>
    <col min="9223" max="9223" width="17.7109375" customWidth="1"/>
    <col min="9224" max="9226" width="0" hidden="1" customWidth="1"/>
    <col min="9227" max="9227" width="17.85546875" customWidth="1"/>
    <col min="9228" max="9230" width="0" hidden="1" customWidth="1"/>
    <col min="9231" max="9231" width="17.85546875" customWidth="1"/>
    <col min="9232" max="9232" width="16.42578125" customWidth="1"/>
    <col min="9233" max="9233" width="16.5703125" customWidth="1"/>
    <col min="9234" max="9234" width="16.85546875" customWidth="1"/>
    <col min="9236" max="9236" width="15.7109375" customWidth="1"/>
    <col min="9473" max="9473" width="45.28515625" customWidth="1"/>
    <col min="9474" max="9475" width="17.85546875" customWidth="1"/>
    <col min="9476" max="9478" width="0" hidden="1" customWidth="1"/>
    <col min="9479" max="9479" width="17.7109375" customWidth="1"/>
    <col min="9480" max="9482" width="0" hidden="1" customWidth="1"/>
    <col min="9483" max="9483" width="17.85546875" customWidth="1"/>
    <col min="9484" max="9486" width="0" hidden="1" customWidth="1"/>
    <col min="9487" max="9487" width="17.85546875" customWidth="1"/>
    <col min="9488" max="9488" width="16.42578125" customWidth="1"/>
    <col min="9489" max="9489" width="16.5703125" customWidth="1"/>
    <col min="9490" max="9490" width="16.85546875" customWidth="1"/>
    <col min="9492" max="9492" width="15.7109375" customWidth="1"/>
    <col min="9729" max="9729" width="45.28515625" customWidth="1"/>
    <col min="9730" max="9731" width="17.85546875" customWidth="1"/>
    <col min="9732" max="9734" width="0" hidden="1" customWidth="1"/>
    <col min="9735" max="9735" width="17.7109375" customWidth="1"/>
    <col min="9736" max="9738" width="0" hidden="1" customWidth="1"/>
    <col min="9739" max="9739" width="17.85546875" customWidth="1"/>
    <col min="9740" max="9742" width="0" hidden="1" customWidth="1"/>
    <col min="9743" max="9743" width="17.85546875" customWidth="1"/>
    <col min="9744" max="9744" width="16.42578125" customWidth="1"/>
    <col min="9745" max="9745" width="16.5703125" customWidth="1"/>
    <col min="9746" max="9746" width="16.85546875" customWidth="1"/>
    <col min="9748" max="9748" width="15.7109375" customWidth="1"/>
    <col min="9985" max="9985" width="45.28515625" customWidth="1"/>
    <col min="9986" max="9987" width="17.85546875" customWidth="1"/>
    <col min="9988" max="9990" width="0" hidden="1" customWidth="1"/>
    <col min="9991" max="9991" width="17.7109375" customWidth="1"/>
    <col min="9992" max="9994" width="0" hidden="1" customWidth="1"/>
    <col min="9995" max="9995" width="17.85546875" customWidth="1"/>
    <col min="9996" max="9998" width="0" hidden="1" customWidth="1"/>
    <col min="9999" max="9999" width="17.85546875" customWidth="1"/>
    <col min="10000" max="10000" width="16.42578125" customWidth="1"/>
    <col min="10001" max="10001" width="16.5703125" customWidth="1"/>
    <col min="10002" max="10002" width="16.85546875" customWidth="1"/>
    <col min="10004" max="10004" width="15.7109375" customWidth="1"/>
    <col min="10241" max="10241" width="45.28515625" customWidth="1"/>
    <col min="10242" max="10243" width="17.85546875" customWidth="1"/>
    <col min="10244" max="10246" width="0" hidden="1" customWidth="1"/>
    <col min="10247" max="10247" width="17.7109375" customWidth="1"/>
    <col min="10248" max="10250" width="0" hidden="1" customWidth="1"/>
    <col min="10251" max="10251" width="17.85546875" customWidth="1"/>
    <col min="10252" max="10254" width="0" hidden="1" customWidth="1"/>
    <col min="10255" max="10255" width="17.85546875" customWidth="1"/>
    <col min="10256" max="10256" width="16.42578125" customWidth="1"/>
    <col min="10257" max="10257" width="16.5703125" customWidth="1"/>
    <col min="10258" max="10258" width="16.85546875" customWidth="1"/>
    <col min="10260" max="10260" width="15.7109375" customWidth="1"/>
    <col min="10497" max="10497" width="45.28515625" customWidth="1"/>
    <col min="10498" max="10499" width="17.85546875" customWidth="1"/>
    <col min="10500" max="10502" width="0" hidden="1" customWidth="1"/>
    <col min="10503" max="10503" width="17.7109375" customWidth="1"/>
    <col min="10504" max="10506" width="0" hidden="1" customWidth="1"/>
    <col min="10507" max="10507" width="17.85546875" customWidth="1"/>
    <col min="10508" max="10510" width="0" hidden="1" customWidth="1"/>
    <col min="10511" max="10511" width="17.85546875" customWidth="1"/>
    <col min="10512" max="10512" width="16.42578125" customWidth="1"/>
    <col min="10513" max="10513" width="16.5703125" customWidth="1"/>
    <col min="10514" max="10514" width="16.85546875" customWidth="1"/>
    <col min="10516" max="10516" width="15.7109375" customWidth="1"/>
    <col min="10753" max="10753" width="45.28515625" customWidth="1"/>
    <col min="10754" max="10755" width="17.85546875" customWidth="1"/>
    <col min="10756" max="10758" width="0" hidden="1" customWidth="1"/>
    <col min="10759" max="10759" width="17.7109375" customWidth="1"/>
    <col min="10760" max="10762" width="0" hidden="1" customWidth="1"/>
    <col min="10763" max="10763" width="17.85546875" customWidth="1"/>
    <col min="10764" max="10766" width="0" hidden="1" customWidth="1"/>
    <col min="10767" max="10767" width="17.85546875" customWidth="1"/>
    <col min="10768" max="10768" width="16.42578125" customWidth="1"/>
    <col min="10769" max="10769" width="16.5703125" customWidth="1"/>
    <col min="10770" max="10770" width="16.85546875" customWidth="1"/>
    <col min="10772" max="10772" width="15.7109375" customWidth="1"/>
    <col min="11009" max="11009" width="45.28515625" customWidth="1"/>
    <col min="11010" max="11011" width="17.85546875" customWidth="1"/>
    <col min="11012" max="11014" width="0" hidden="1" customWidth="1"/>
    <col min="11015" max="11015" width="17.7109375" customWidth="1"/>
    <col min="11016" max="11018" width="0" hidden="1" customWidth="1"/>
    <col min="11019" max="11019" width="17.85546875" customWidth="1"/>
    <col min="11020" max="11022" width="0" hidden="1" customWidth="1"/>
    <col min="11023" max="11023" width="17.85546875" customWidth="1"/>
    <col min="11024" max="11024" width="16.42578125" customWidth="1"/>
    <col min="11025" max="11025" width="16.5703125" customWidth="1"/>
    <col min="11026" max="11026" width="16.85546875" customWidth="1"/>
    <col min="11028" max="11028" width="15.7109375" customWidth="1"/>
    <col min="11265" max="11265" width="45.28515625" customWidth="1"/>
    <col min="11266" max="11267" width="17.85546875" customWidth="1"/>
    <col min="11268" max="11270" width="0" hidden="1" customWidth="1"/>
    <col min="11271" max="11271" width="17.7109375" customWidth="1"/>
    <col min="11272" max="11274" width="0" hidden="1" customWidth="1"/>
    <col min="11275" max="11275" width="17.85546875" customWidth="1"/>
    <col min="11276" max="11278" width="0" hidden="1" customWidth="1"/>
    <col min="11279" max="11279" width="17.85546875" customWidth="1"/>
    <col min="11280" max="11280" width="16.42578125" customWidth="1"/>
    <col min="11281" max="11281" width="16.5703125" customWidth="1"/>
    <col min="11282" max="11282" width="16.85546875" customWidth="1"/>
    <col min="11284" max="11284" width="15.7109375" customWidth="1"/>
    <col min="11521" max="11521" width="45.28515625" customWidth="1"/>
    <col min="11522" max="11523" width="17.85546875" customWidth="1"/>
    <col min="11524" max="11526" width="0" hidden="1" customWidth="1"/>
    <col min="11527" max="11527" width="17.7109375" customWidth="1"/>
    <col min="11528" max="11530" width="0" hidden="1" customWidth="1"/>
    <col min="11531" max="11531" width="17.85546875" customWidth="1"/>
    <col min="11532" max="11534" width="0" hidden="1" customWidth="1"/>
    <col min="11535" max="11535" width="17.85546875" customWidth="1"/>
    <col min="11536" max="11536" width="16.42578125" customWidth="1"/>
    <col min="11537" max="11537" width="16.5703125" customWidth="1"/>
    <col min="11538" max="11538" width="16.85546875" customWidth="1"/>
    <col min="11540" max="11540" width="15.7109375" customWidth="1"/>
    <col min="11777" max="11777" width="45.28515625" customWidth="1"/>
    <col min="11778" max="11779" width="17.85546875" customWidth="1"/>
    <col min="11780" max="11782" width="0" hidden="1" customWidth="1"/>
    <col min="11783" max="11783" width="17.7109375" customWidth="1"/>
    <col min="11784" max="11786" width="0" hidden="1" customWidth="1"/>
    <col min="11787" max="11787" width="17.85546875" customWidth="1"/>
    <col min="11788" max="11790" width="0" hidden="1" customWidth="1"/>
    <col min="11791" max="11791" width="17.85546875" customWidth="1"/>
    <col min="11792" max="11792" width="16.42578125" customWidth="1"/>
    <col min="11793" max="11793" width="16.5703125" customWidth="1"/>
    <col min="11794" max="11794" width="16.85546875" customWidth="1"/>
    <col min="11796" max="11796" width="15.7109375" customWidth="1"/>
    <col min="12033" max="12033" width="45.28515625" customWidth="1"/>
    <col min="12034" max="12035" width="17.85546875" customWidth="1"/>
    <col min="12036" max="12038" width="0" hidden="1" customWidth="1"/>
    <col min="12039" max="12039" width="17.7109375" customWidth="1"/>
    <col min="12040" max="12042" width="0" hidden="1" customWidth="1"/>
    <col min="12043" max="12043" width="17.85546875" customWidth="1"/>
    <col min="12044" max="12046" width="0" hidden="1" customWidth="1"/>
    <col min="12047" max="12047" width="17.85546875" customWidth="1"/>
    <col min="12048" max="12048" width="16.42578125" customWidth="1"/>
    <col min="12049" max="12049" width="16.5703125" customWidth="1"/>
    <col min="12050" max="12050" width="16.85546875" customWidth="1"/>
    <col min="12052" max="12052" width="15.7109375" customWidth="1"/>
    <col min="12289" max="12289" width="45.28515625" customWidth="1"/>
    <col min="12290" max="12291" width="17.85546875" customWidth="1"/>
    <col min="12292" max="12294" width="0" hidden="1" customWidth="1"/>
    <col min="12295" max="12295" width="17.7109375" customWidth="1"/>
    <col min="12296" max="12298" width="0" hidden="1" customWidth="1"/>
    <col min="12299" max="12299" width="17.85546875" customWidth="1"/>
    <col min="12300" max="12302" width="0" hidden="1" customWidth="1"/>
    <col min="12303" max="12303" width="17.85546875" customWidth="1"/>
    <col min="12304" max="12304" width="16.42578125" customWidth="1"/>
    <col min="12305" max="12305" width="16.5703125" customWidth="1"/>
    <col min="12306" max="12306" width="16.85546875" customWidth="1"/>
    <col min="12308" max="12308" width="15.7109375" customWidth="1"/>
    <col min="12545" max="12545" width="45.28515625" customWidth="1"/>
    <col min="12546" max="12547" width="17.85546875" customWidth="1"/>
    <col min="12548" max="12550" width="0" hidden="1" customWidth="1"/>
    <col min="12551" max="12551" width="17.7109375" customWidth="1"/>
    <col min="12552" max="12554" width="0" hidden="1" customWidth="1"/>
    <col min="12555" max="12555" width="17.85546875" customWidth="1"/>
    <col min="12556" max="12558" width="0" hidden="1" customWidth="1"/>
    <col min="12559" max="12559" width="17.85546875" customWidth="1"/>
    <col min="12560" max="12560" width="16.42578125" customWidth="1"/>
    <col min="12561" max="12561" width="16.5703125" customWidth="1"/>
    <col min="12562" max="12562" width="16.85546875" customWidth="1"/>
    <col min="12564" max="12564" width="15.7109375" customWidth="1"/>
    <col min="12801" max="12801" width="45.28515625" customWidth="1"/>
    <col min="12802" max="12803" width="17.85546875" customWidth="1"/>
    <col min="12804" max="12806" width="0" hidden="1" customWidth="1"/>
    <col min="12807" max="12807" width="17.7109375" customWidth="1"/>
    <col min="12808" max="12810" width="0" hidden="1" customWidth="1"/>
    <col min="12811" max="12811" width="17.85546875" customWidth="1"/>
    <col min="12812" max="12814" width="0" hidden="1" customWidth="1"/>
    <col min="12815" max="12815" width="17.85546875" customWidth="1"/>
    <col min="12816" max="12816" width="16.42578125" customWidth="1"/>
    <col min="12817" max="12817" width="16.5703125" customWidth="1"/>
    <col min="12818" max="12818" width="16.85546875" customWidth="1"/>
    <col min="12820" max="12820" width="15.7109375" customWidth="1"/>
    <col min="13057" max="13057" width="45.28515625" customWidth="1"/>
    <col min="13058" max="13059" width="17.85546875" customWidth="1"/>
    <col min="13060" max="13062" width="0" hidden="1" customWidth="1"/>
    <col min="13063" max="13063" width="17.7109375" customWidth="1"/>
    <col min="13064" max="13066" width="0" hidden="1" customWidth="1"/>
    <col min="13067" max="13067" width="17.85546875" customWidth="1"/>
    <col min="13068" max="13070" width="0" hidden="1" customWidth="1"/>
    <col min="13071" max="13071" width="17.85546875" customWidth="1"/>
    <col min="13072" max="13072" width="16.42578125" customWidth="1"/>
    <col min="13073" max="13073" width="16.5703125" customWidth="1"/>
    <col min="13074" max="13074" width="16.85546875" customWidth="1"/>
    <col min="13076" max="13076" width="15.7109375" customWidth="1"/>
    <col min="13313" max="13313" width="45.28515625" customWidth="1"/>
    <col min="13314" max="13315" width="17.85546875" customWidth="1"/>
    <col min="13316" max="13318" width="0" hidden="1" customWidth="1"/>
    <col min="13319" max="13319" width="17.7109375" customWidth="1"/>
    <col min="13320" max="13322" width="0" hidden="1" customWidth="1"/>
    <col min="13323" max="13323" width="17.85546875" customWidth="1"/>
    <col min="13324" max="13326" width="0" hidden="1" customWidth="1"/>
    <col min="13327" max="13327" width="17.85546875" customWidth="1"/>
    <col min="13328" max="13328" width="16.42578125" customWidth="1"/>
    <col min="13329" max="13329" width="16.5703125" customWidth="1"/>
    <col min="13330" max="13330" width="16.85546875" customWidth="1"/>
    <col min="13332" max="13332" width="15.7109375" customWidth="1"/>
    <col min="13569" max="13569" width="45.28515625" customWidth="1"/>
    <col min="13570" max="13571" width="17.85546875" customWidth="1"/>
    <col min="13572" max="13574" width="0" hidden="1" customWidth="1"/>
    <col min="13575" max="13575" width="17.7109375" customWidth="1"/>
    <col min="13576" max="13578" width="0" hidden="1" customWidth="1"/>
    <col min="13579" max="13579" width="17.85546875" customWidth="1"/>
    <col min="13580" max="13582" width="0" hidden="1" customWidth="1"/>
    <col min="13583" max="13583" width="17.85546875" customWidth="1"/>
    <col min="13584" max="13584" width="16.42578125" customWidth="1"/>
    <col min="13585" max="13585" width="16.5703125" customWidth="1"/>
    <col min="13586" max="13586" width="16.85546875" customWidth="1"/>
    <col min="13588" max="13588" width="15.7109375" customWidth="1"/>
    <col min="13825" max="13825" width="45.28515625" customWidth="1"/>
    <col min="13826" max="13827" width="17.85546875" customWidth="1"/>
    <col min="13828" max="13830" width="0" hidden="1" customWidth="1"/>
    <col min="13831" max="13831" width="17.7109375" customWidth="1"/>
    <col min="13832" max="13834" width="0" hidden="1" customWidth="1"/>
    <col min="13835" max="13835" width="17.85546875" customWidth="1"/>
    <col min="13836" max="13838" width="0" hidden="1" customWidth="1"/>
    <col min="13839" max="13839" width="17.85546875" customWidth="1"/>
    <col min="13840" max="13840" width="16.42578125" customWidth="1"/>
    <col min="13841" max="13841" width="16.5703125" customWidth="1"/>
    <col min="13842" max="13842" width="16.85546875" customWidth="1"/>
    <col min="13844" max="13844" width="15.7109375" customWidth="1"/>
    <col min="14081" max="14081" width="45.28515625" customWidth="1"/>
    <col min="14082" max="14083" width="17.85546875" customWidth="1"/>
    <col min="14084" max="14086" width="0" hidden="1" customWidth="1"/>
    <col min="14087" max="14087" width="17.7109375" customWidth="1"/>
    <col min="14088" max="14090" width="0" hidden="1" customWidth="1"/>
    <col min="14091" max="14091" width="17.85546875" customWidth="1"/>
    <col min="14092" max="14094" width="0" hidden="1" customWidth="1"/>
    <col min="14095" max="14095" width="17.85546875" customWidth="1"/>
    <col min="14096" max="14096" width="16.42578125" customWidth="1"/>
    <col min="14097" max="14097" width="16.5703125" customWidth="1"/>
    <col min="14098" max="14098" width="16.85546875" customWidth="1"/>
    <col min="14100" max="14100" width="15.7109375" customWidth="1"/>
    <col min="14337" max="14337" width="45.28515625" customWidth="1"/>
    <col min="14338" max="14339" width="17.85546875" customWidth="1"/>
    <col min="14340" max="14342" width="0" hidden="1" customWidth="1"/>
    <col min="14343" max="14343" width="17.7109375" customWidth="1"/>
    <col min="14344" max="14346" width="0" hidden="1" customWidth="1"/>
    <col min="14347" max="14347" width="17.85546875" customWidth="1"/>
    <col min="14348" max="14350" width="0" hidden="1" customWidth="1"/>
    <col min="14351" max="14351" width="17.85546875" customWidth="1"/>
    <col min="14352" max="14352" width="16.42578125" customWidth="1"/>
    <col min="14353" max="14353" width="16.5703125" customWidth="1"/>
    <col min="14354" max="14354" width="16.85546875" customWidth="1"/>
    <col min="14356" max="14356" width="15.7109375" customWidth="1"/>
    <col min="14593" max="14593" width="45.28515625" customWidth="1"/>
    <col min="14594" max="14595" width="17.85546875" customWidth="1"/>
    <col min="14596" max="14598" width="0" hidden="1" customWidth="1"/>
    <col min="14599" max="14599" width="17.7109375" customWidth="1"/>
    <col min="14600" max="14602" width="0" hidden="1" customWidth="1"/>
    <col min="14603" max="14603" width="17.85546875" customWidth="1"/>
    <col min="14604" max="14606" width="0" hidden="1" customWidth="1"/>
    <col min="14607" max="14607" width="17.85546875" customWidth="1"/>
    <col min="14608" max="14608" width="16.42578125" customWidth="1"/>
    <col min="14609" max="14609" width="16.5703125" customWidth="1"/>
    <col min="14610" max="14610" width="16.85546875" customWidth="1"/>
    <col min="14612" max="14612" width="15.7109375" customWidth="1"/>
    <col min="14849" max="14849" width="45.28515625" customWidth="1"/>
    <col min="14850" max="14851" width="17.85546875" customWidth="1"/>
    <col min="14852" max="14854" width="0" hidden="1" customWidth="1"/>
    <col min="14855" max="14855" width="17.7109375" customWidth="1"/>
    <col min="14856" max="14858" width="0" hidden="1" customWidth="1"/>
    <col min="14859" max="14859" width="17.85546875" customWidth="1"/>
    <col min="14860" max="14862" width="0" hidden="1" customWidth="1"/>
    <col min="14863" max="14863" width="17.85546875" customWidth="1"/>
    <col min="14864" max="14864" width="16.42578125" customWidth="1"/>
    <col min="14865" max="14865" width="16.5703125" customWidth="1"/>
    <col min="14866" max="14866" width="16.85546875" customWidth="1"/>
    <col min="14868" max="14868" width="15.7109375" customWidth="1"/>
    <col min="15105" max="15105" width="45.28515625" customWidth="1"/>
    <col min="15106" max="15107" width="17.85546875" customWidth="1"/>
    <col min="15108" max="15110" width="0" hidden="1" customWidth="1"/>
    <col min="15111" max="15111" width="17.7109375" customWidth="1"/>
    <col min="15112" max="15114" width="0" hidden="1" customWidth="1"/>
    <col min="15115" max="15115" width="17.85546875" customWidth="1"/>
    <col min="15116" max="15118" width="0" hidden="1" customWidth="1"/>
    <col min="15119" max="15119" width="17.85546875" customWidth="1"/>
    <col min="15120" max="15120" width="16.42578125" customWidth="1"/>
    <col min="15121" max="15121" width="16.5703125" customWidth="1"/>
    <col min="15122" max="15122" width="16.85546875" customWidth="1"/>
    <col min="15124" max="15124" width="15.7109375" customWidth="1"/>
    <col min="15361" max="15361" width="45.28515625" customWidth="1"/>
    <col min="15362" max="15363" width="17.85546875" customWidth="1"/>
    <col min="15364" max="15366" width="0" hidden="1" customWidth="1"/>
    <col min="15367" max="15367" width="17.7109375" customWidth="1"/>
    <col min="15368" max="15370" width="0" hidden="1" customWidth="1"/>
    <col min="15371" max="15371" width="17.85546875" customWidth="1"/>
    <col min="15372" max="15374" width="0" hidden="1" customWidth="1"/>
    <col min="15375" max="15375" width="17.85546875" customWidth="1"/>
    <col min="15376" max="15376" width="16.42578125" customWidth="1"/>
    <col min="15377" max="15377" width="16.5703125" customWidth="1"/>
    <col min="15378" max="15378" width="16.85546875" customWidth="1"/>
    <col min="15380" max="15380" width="15.7109375" customWidth="1"/>
    <col min="15617" max="15617" width="45.28515625" customWidth="1"/>
    <col min="15618" max="15619" width="17.85546875" customWidth="1"/>
    <col min="15620" max="15622" width="0" hidden="1" customWidth="1"/>
    <col min="15623" max="15623" width="17.7109375" customWidth="1"/>
    <col min="15624" max="15626" width="0" hidden="1" customWidth="1"/>
    <col min="15627" max="15627" width="17.85546875" customWidth="1"/>
    <col min="15628" max="15630" width="0" hidden="1" customWidth="1"/>
    <col min="15631" max="15631" width="17.85546875" customWidth="1"/>
    <col min="15632" max="15632" width="16.42578125" customWidth="1"/>
    <col min="15633" max="15633" width="16.5703125" customWidth="1"/>
    <col min="15634" max="15634" width="16.85546875" customWidth="1"/>
    <col min="15636" max="15636" width="15.7109375" customWidth="1"/>
    <col min="15873" max="15873" width="45.28515625" customWidth="1"/>
    <col min="15874" max="15875" width="17.85546875" customWidth="1"/>
    <col min="15876" max="15878" width="0" hidden="1" customWidth="1"/>
    <col min="15879" max="15879" width="17.7109375" customWidth="1"/>
    <col min="15880" max="15882" width="0" hidden="1" customWidth="1"/>
    <col min="15883" max="15883" width="17.85546875" customWidth="1"/>
    <col min="15884" max="15886" width="0" hidden="1" customWidth="1"/>
    <col min="15887" max="15887" width="17.85546875" customWidth="1"/>
    <col min="15888" max="15888" width="16.42578125" customWidth="1"/>
    <col min="15889" max="15889" width="16.5703125" customWidth="1"/>
    <col min="15890" max="15890" width="16.85546875" customWidth="1"/>
    <col min="15892" max="15892" width="15.7109375" customWidth="1"/>
    <col min="16129" max="16129" width="45.28515625" customWidth="1"/>
    <col min="16130" max="16131" width="17.85546875" customWidth="1"/>
    <col min="16132" max="16134" width="0" hidden="1" customWidth="1"/>
    <col min="16135" max="16135" width="17.7109375" customWidth="1"/>
    <col min="16136" max="16138" width="0" hidden="1" customWidth="1"/>
    <col min="16139" max="16139" width="17.85546875" customWidth="1"/>
    <col min="16140" max="16142" width="0" hidden="1" customWidth="1"/>
    <col min="16143" max="16143" width="17.85546875" customWidth="1"/>
    <col min="16144" max="16144" width="16.42578125" customWidth="1"/>
    <col min="16145" max="16145" width="16.5703125" customWidth="1"/>
    <col min="16146" max="16146" width="16.85546875" customWidth="1"/>
    <col min="16148" max="16148" width="15.7109375" customWidth="1"/>
  </cols>
  <sheetData>
    <row r="1" spans="1:35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 t="s">
        <v>1</v>
      </c>
      <c r="L1" s="3"/>
      <c r="M1" s="3"/>
      <c r="N1" s="3"/>
      <c r="O1" s="3"/>
      <c r="P1" s="4"/>
      <c r="AB1" s="5"/>
      <c r="AC1" s="5"/>
      <c r="AD1" s="5"/>
    </row>
    <row r="2" spans="1:35" ht="18.75" x14ac:dyDescent="0.25">
      <c r="A2" s="6"/>
      <c r="B2" s="6"/>
      <c r="C2" s="6"/>
      <c r="D2" s="2"/>
      <c r="E2" s="2"/>
      <c r="F2" s="2"/>
      <c r="G2" s="2"/>
      <c r="H2" s="2"/>
      <c r="I2" s="2"/>
      <c r="J2" s="2"/>
      <c r="K2" s="7" t="s">
        <v>2</v>
      </c>
      <c r="L2" s="7"/>
      <c r="M2" s="7"/>
      <c r="N2" s="7"/>
      <c r="O2" s="7"/>
      <c r="P2" s="8"/>
      <c r="AB2" s="9"/>
      <c r="AC2" s="9"/>
      <c r="AD2" s="9"/>
      <c r="AE2" s="9"/>
      <c r="AF2" s="9"/>
      <c r="AG2" s="9"/>
      <c r="AH2" s="9"/>
      <c r="AI2" s="9"/>
    </row>
    <row r="3" spans="1:35" ht="18.75" customHeight="1" x14ac:dyDescent="0.25">
      <c r="A3" s="10"/>
      <c r="B3" s="10"/>
      <c r="C3" s="10"/>
      <c r="D3" s="2"/>
      <c r="E3" s="2"/>
      <c r="F3" s="2"/>
      <c r="G3" s="2"/>
      <c r="H3" s="2"/>
      <c r="I3" s="2"/>
      <c r="J3" s="2"/>
      <c r="K3" s="11" t="s">
        <v>3</v>
      </c>
      <c r="L3" s="11"/>
      <c r="M3" s="11"/>
      <c r="N3" s="11"/>
      <c r="O3" s="11"/>
      <c r="P3" s="12"/>
    </row>
    <row r="4" spans="1:35" ht="18.75" x14ac:dyDescent="0.25">
      <c r="A4" s="13" t="s">
        <v>4</v>
      </c>
      <c r="B4" s="14"/>
      <c r="C4" s="14"/>
      <c r="D4" s="2"/>
      <c r="E4" s="2"/>
      <c r="F4" s="2"/>
      <c r="G4" s="2"/>
      <c r="H4" s="2"/>
      <c r="I4" s="2"/>
      <c r="J4" s="2"/>
      <c r="Q4" s="2"/>
      <c r="R4" s="15"/>
      <c r="S4" s="15"/>
      <c r="T4" s="15"/>
      <c r="U4" s="15"/>
      <c r="V4" s="15"/>
      <c r="W4" s="15"/>
      <c r="X4" s="15"/>
      <c r="Z4" s="7"/>
      <c r="AA4" s="7"/>
      <c r="AB4" s="9"/>
      <c r="AC4" s="9"/>
      <c r="AD4" s="9"/>
      <c r="AE4" s="9"/>
      <c r="AF4" s="9"/>
      <c r="AG4" s="9"/>
    </row>
    <row r="5" spans="1:35" ht="18.75" x14ac:dyDescent="0.3">
      <c r="A5" s="16" t="s">
        <v>5</v>
      </c>
      <c r="B5" s="2"/>
      <c r="C5" s="2"/>
      <c r="D5" s="2"/>
      <c r="E5" s="2"/>
      <c r="F5" s="2"/>
      <c r="G5" s="2"/>
      <c r="H5" s="2"/>
      <c r="I5" s="2"/>
      <c r="J5" s="2"/>
      <c r="Q5" s="2"/>
      <c r="R5" s="15"/>
      <c r="S5" s="15"/>
      <c r="T5" s="15"/>
      <c r="U5" s="15"/>
      <c r="V5" s="15"/>
      <c r="W5" s="15"/>
      <c r="X5" s="15"/>
      <c r="Z5" s="17"/>
      <c r="AA5" s="17"/>
      <c r="AB5" s="9"/>
      <c r="AC5" s="9"/>
      <c r="AD5" s="9"/>
      <c r="AE5" s="9"/>
      <c r="AF5" s="9"/>
      <c r="AG5" s="9"/>
    </row>
    <row r="6" spans="1:35" ht="18.75" x14ac:dyDescent="0.3">
      <c r="A6" s="18" t="s">
        <v>6</v>
      </c>
      <c r="B6" s="2"/>
      <c r="C6" s="2"/>
      <c r="D6" s="2"/>
      <c r="E6" s="2"/>
      <c r="F6" s="2"/>
      <c r="G6" s="2"/>
      <c r="H6" s="2"/>
      <c r="I6" s="2"/>
      <c r="J6" s="2"/>
      <c r="K6" s="19"/>
      <c r="L6" s="19"/>
      <c r="M6" s="19"/>
      <c r="N6" s="19"/>
      <c r="O6" s="19"/>
      <c r="P6" s="19"/>
      <c r="Q6" s="2"/>
      <c r="R6" s="15"/>
      <c r="S6" s="15"/>
      <c r="T6" s="15"/>
      <c r="U6" s="15"/>
      <c r="V6" s="15"/>
      <c r="W6" s="15"/>
      <c r="X6" s="15"/>
      <c r="Y6" s="20"/>
    </row>
    <row r="7" spans="1:35" s="23" customFormat="1" ht="18.75" x14ac:dyDescent="0.25">
      <c r="A7" s="21" t="s">
        <v>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35" ht="18.75" x14ac:dyDescent="0.25">
      <c r="A8" s="24" t="s">
        <v>8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35" ht="19.5" thickBot="1" x14ac:dyDescent="0.3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 t="s">
        <v>9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35" ht="81" thickBot="1" x14ac:dyDescent="0.3">
      <c r="A10" s="28" t="s">
        <v>10</v>
      </c>
      <c r="B10" s="29" t="s">
        <v>11</v>
      </c>
      <c r="C10" s="30" t="s">
        <v>12</v>
      </c>
      <c r="D10" s="30" t="s">
        <v>13</v>
      </c>
      <c r="E10" s="30" t="s">
        <v>14</v>
      </c>
      <c r="F10" s="30" t="s">
        <v>15</v>
      </c>
      <c r="G10" s="30" t="s">
        <v>16</v>
      </c>
      <c r="H10" s="30" t="s">
        <v>17</v>
      </c>
      <c r="I10" s="30" t="s">
        <v>18</v>
      </c>
      <c r="J10" s="30" t="s">
        <v>19</v>
      </c>
      <c r="K10" s="30" t="s">
        <v>20</v>
      </c>
      <c r="L10" s="30" t="s">
        <v>21</v>
      </c>
      <c r="M10" s="30" t="s">
        <v>22</v>
      </c>
      <c r="N10" s="31" t="s">
        <v>23</v>
      </c>
      <c r="O10" s="32" t="s">
        <v>24</v>
      </c>
      <c r="P10" s="33" t="s">
        <v>25</v>
      </c>
      <c r="Q10" s="33" t="s">
        <v>26</v>
      </c>
      <c r="R10" s="33" t="s">
        <v>27</v>
      </c>
      <c r="S10" s="25"/>
      <c r="T10" s="25"/>
      <c r="U10" s="25"/>
      <c r="V10" s="25"/>
      <c r="W10" s="25"/>
      <c r="X10" s="25"/>
      <c r="Y10" s="25"/>
      <c r="Z10" s="25"/>
    </row>
    <row r="11" spans="1:35" ht="16.5" thickBot="1" x14ac:dyDescent="0.3">
      <c r="A11" s="34">
        <v>1</v>
      </c>
      <c r="B11" s="35">
        <v>2</v>
      </c>
      <c r="C11" s="35">
        <v>3</v>
      </c>
      <c r="D11" s="35"/>
      <c r="E11" s="35"/>
      <c r="F11" s="35"/>
      <c r="G11" s="35">
        <v>7</v>
      </c>
      <c r="H11" s="35"/>
      <c r="I11" s="35"/>
      <c r="J11" s="35"/>
      <c r="K11" s="35">
        <v>8</v>
      </c>
      <c r="L11" s="35"/>
      <c r="M11" s="35"/>
      <c r="N11" s="36"/>
      <c r="O11" s="37">
        <v>9</v>
      </c>
      <c r="P11" s="38"/>
      <c r="Q11" s="38"/>
      <c r="R11" s="38"/>
      <c r="S11" s="25"/>
      <c r="T11" s="25"/>
      <c r="U11" s="25"/>
      <c r="V11" s="25"/>
      <c r="W11" s="25"/>
      <c r="X11" s="25"/>
      <c r="Y11" s="25"/>
      <c r="Z11" s="25"/>
    </row>
    <row r="12" spans="1:35" ht="32.25" thickBot="1" x14ac:dyDescent="0.3">
      <c r="A12" s="39" t="s">
        <v>28</v>
      </c>
      <c r="B12" s="40">
        <f>B14+B13</f>
        <v>4305518.83</v>
      </c>
      <c r="C12" s="41">
        <f>B12</f>
        <v>4305518.83</v>
      </c>
      <c r="D12" s="41">
        <f>D14+D13</f>
        <v>4305518.83</v>
      </c>
      <c r="E12" s="41">
        <f>E14+E13</f>
        <v>3899719.4699999997</v>
      </c>
      <c r="F12" s="41">
        <f>F14+F13</f>
        <v>1479789.6899999995</v>
      </c>
      <c r="G12" s="41">
        <f>G14+G13</f>
        <v>4105144.8899999997</v>
      </c>
      <c r="H12" s="41">
        <f>F26</f>
        <v>4105144.8899999997</v>
      </c>
      <c r="I12" s="41">
        <f t="shared" ref="I12:K14" si="0">H26</f>
        <v>1026187.8499999978</v>
      </c>
      <c r="J12" s="41">
        <f t="shared" si="0"/>
        <v>1409234.6399999969</v>
      </c>
      <c r="K12" s="41">
        <f t="shared" si="0"/>
        <v>2228509.3599999957</v>
      </c>
      <c r="L12" s="41">
        <f>J26</f>
        <v>2228509.3599999957</v>
      </c>
      <c r="M12" s="41">
        <f t="shared" ref="M12:N14" si="1">L26</f>
        <v>2895388.2199999951</v>
      </c>
      <c r="N12" s="42">
        <f t="shared" si="1"/>
        <v>3134294.5499999952</v>
      </c>
      <c r="O12" s="43">
        <f>O14+O13</f>
        <v>4155620.1000000052</v>
      </c>
      <c r="P12" s="44">
        <f>N26</f>
        <v>4157053.4599999953</v>
      </c>
      <c r="Q12" s="44">
        <f t="shared" ref="Q12:R14" si="2">P26</f>
        <v>-162580.21000000276</v>
      </c>
      <c r="R12" s="44">
        <f t="shared" si="2"/>
        <v>224337.0299999984</v>
      </c>
      <c r="S12" s="25"/>
      <c r="T12" s="45"/>
      <c r="U12" s="25"/>
      <c r="V12" s="25"/>
      <c r="W12" s="25"/>
      <c r="X12" s="25"/>
      <c r="Y12" s="25"/>
      <c r="Z12" s="25"/>
    </row>
    <row r="13" spans="1:35" ht="16.5" thickBot="1" x14ac:dyDescent="0.3">
      <c r="A13" s="46" t="s">
        <v>29</v>
      </c>
      <c r="B13" s="40">
        <v>4305518.83</v>
      </c>
      <c r="C13" s="41">
        <f>B13</f>
        <v>4305518.83</v>
      </c>
      <c r="D13" s="41">
        <f>C13</f>
        <v>4305518.83</v>
      </c>
      <c r="E13" s="41">
        <f t="shared" ref="E13:G14" si="3">D27</f>
        <v>3803917.4699999997</v>
      </c>
      <c r="F13" s="41">
        <f t="shared" si="3"/>
        <v>1333110.6899999995</v>
      </c>
      <c r="G13" s="41">
        <f t="shared" si="3"/>
        <v>3545070.84</v>
      </c>
      <c r="H13" s="41">
        <f>F27</f>
        <v>3545070.84</v>
      </c>
      <c r="I13" s="41">
        <f t="shared" si="0"/>
        <v>683840.10000000149</v>
      </c>
      <c r="J13" s="41">
        <f t="shared" si="0"/>
        <v>1260630.3900000006</v>
      </c>
      <c r="K13" s="41">
        <f t="shared" si="0"/>
        <v>2224901.0300000003</v>
      </c>
      <c r="L13" s="41">
        <f>J27</f>
        <v>2224901.0300000003</v>
      </c>
      <c r="M13" s="41">
        <f t="shared" si="1"/>
        <v>2653942.330000001</v>
      </c>
      <c r="N13" s="42">
        <f t="shared" si="1"/>
        <v>2992305.6900000004</v>
      </c>
      <c r="O13" s="43">
        <f>K27</f>
        <v>3837374.3600000031</v>
      </c>
      <c r="P13" s="44">
        <f>N27</f>
        <v>3837374.3600000013</v>
      </c>
      <c r="Q13" s="44">
        <f t="shared" si="2"/>
        <v>3440772.87</v>
      </c>
      <c r="R13" s="44">
        <f t="shared" si="2"/>
        <v>4314676.84</v>
      </c>
      <c r="S13" s="25"/>
      <c r="T13" s="45"/>
      <c r="U13" s="25"/>
      <c r="V13" s="25"/>
      <c r="W13" s="25"/>
      <c r="X13" s="25"/>
      <c r="Y13" s="25"/>
      <c r="Z13" s="25"/>
    </row>
    <row r="14" spans="1:35" ht="16.5" thickBot="1" x14ac:dyDescent="0.3">
      <c r="A14" s="46" t="s">
        <v>30</v>
      </c>
      <c r="B14" s="40">
        <v>0</v>
      </c>
      <c r="C14" s="40">
        <f>B14</f>
        <v>0</v>
      </c>
      <c r="D14" s="40">
        <f>B14</f>
        <v>0</v>
      </c>
      <c r="E14" s="40">
        <f t="shared" si="3"/>
        <v>95802</v>
      </c>
      <c r="F14" s="40">
        <f t="shared" si="3"/>
        <v>146679</v>
      </c>
      <c r="G14" s="40">
        <f t="shared" si="3"/>
        <v>560074.04999999981</v>
      </c>
      <c r="H14" s="40">
        <f>F28</f>
        <v>560074.04999999981</v>
      </c>
      <c r="I14" s="40">
        <f t="shared" si="0"/>
        <v>342347.74999999953</v>
      </c>
      <c r="J14" s="40">
        <f t="shared" si="0"/>
        <v>148604.24999999953</v>
      </c>
      <c r="K14" s="40">
        <f t="shared" si="0"/>
        <v>2860.4899999992922</v>
      </c>
      <c r="L14" s="40">
        <f>J28</f>
        <v>2860.4899999992922</v>
      </c>
      <c r="M14" s="40">
        <f t="shared" si="1"/>
        <v>240012.52999999933</v>
      </c>
      <c r="N14" s="47">
        <f t="shared" si="1"/>
        <v>140555.49999999953</v>
      </c>
      <c r="O14" s="48">
        <f>K28</f>
        <v>318245.74000000209</v>
      </c>
      <c r="P14" s="49">
        <f>N28</f>
        <v>318245.74000000022</v>
      </c>
      <c r="Q14" s="49">
        <f t="shared" si="2"/>
        <v>-3137923.3699999992</v>
      </c>
      <c r="R14" s="49">
        <f t="shared" si="2"/>
        <v>-3624910.0999999992</v>
      </c>
      <c r="S14" s="50"/>
      <c r="T14" s="51"/>
      <c r="U14" s="50"/>
      <c r="V14" s="50"/>
      <c r="W14" s="50"/>
      <c r="X14" s="50"/>
      <c r="Y14" s="50"/>
      <c r="Z14" s="50"/>
      <c r="AA14" s="52"/>
      <c r="AB14" s="52"/>
      <c r="AC14" s="52"/>
      <c r="AD14" s="52"/>
    </row>
    <row r="15" spans="1:35" s="52" customFormat="1" ht="16.5" thickBot="1" x14ac:dyDescent="0.3">
      <c r="A15" s="39" t="s">
        <v>31</v>
      </c>
      <c r="B15" s="53">
        <f t="shared" ref="B15:R15" si="4">B16+B17</f>
        <v>124687052.96000001</v>
      </c>
      <c r="C15" s="40">
        <f t="shared" si="4"/>
        <v>29014094.619999997</v>
      </c>
      <c r="D15" s="40">
        <f t="shared" si="4"/>
        <v>8895682.6099999994</v>
      </c>
      <c r="E15" s="40">
        <f t="shared" si="4"/>
        <v>10846254.390000001</v>
      </c>
      <c r="F15" s="40">
        <f t="shared" si="4"/>
        <v>9272157.6199999992</v>
      </c>
      <c r="G15" s="40">
        <f t="shared" si="4"/>
        <v>31058468.459999997</v>
      </c>
      <c r="H15" s="40">
        <f t="shared" si="4"/>
        <v>9392354.8699999992</v>
      </c>
      <c r="I15" s="40">
        <f t="shared" si="4"/>
        <v>9283171.5499999989</v>
      </c>
      <c r="J15" s="40">
        <f t="shared" si="4"/>
        <v>12382942.039999999</v>
      </c>
      <c r="K15" s="40">
        <f t="shared" si="4"/>
        <v>30257981.539999999</v>
      </c>
      <c r="L15" s="40">
        <f t="shared" si="4"/>
        <v>9221466.4299999997</v>
      </c>
      <c r="M15" s="40">
        <f t="shared" si="4"/>
        <v>9174087.2599999998</v>
      </c>
      <c r="N15" s="47">
        <f t="shared" si="4"/>
        <v>11862427.85</v>
      </c>
      <c r="O15" s="48">
        <f t="shared" si="4"/>
        <v>30683582.780000001</v>
      </c>
      <c r="P15" s="49">
        <f t="shared" si="4"/>
        <v>11644531.550000001</v>
      </c>
      <c r="Q15" s="49">
        <f t="shared" si="4"/>
        <v>8731420.620000001</v>
      </c>
      <c r="R15" s="49">
        <f t="shared" si="4"/>
        <v>10307630.609999999</v>
      </c>
      <c r="S15" s="50"/>
      <c r="T15" s="51"/>
      <c r="U15" s="50"/>
      <c r="V15" s="50"/>
      <c r="W15" s="50"/>
      <c r="X15" s="50"/>
      <c r="Y15" s="50"/>
      <c r="Z15" s="50"/>
    </row>
    <row r="16" spans="1:35" s="52" customFormat="1" ht="16.5" thickBot="1" x14ac:dyDescent="0.3">
      <c r="A16" s="54" t="s">
        <v>32</v>
      </c>
      <c r="B16" s="53">
        <v>17851427.210000001</v>
      </c>
      <c r="C16" s="40">
        <f t="shared" ref="C16:C24" si="5">D16+E16+F16</f>
        <v>3979383.74</v>
      </c>
      <c r="D16" s="40">
        <v>1352352.78</v>
      </c>
      <c r="E16" s="40">
        <v>1240200.3899999999</v>
      </c>
      <c r="F16" s="40">
        <v>1386830.57</v>
      </c>
      <c r="G16" s="40">
        <f>H16+I16+J16</f>
        <v>3450676.32</v>
      </c>
      <c r="H16" s="40">
        <v>1198292.53</v>
      </c>
      <c r="I16" s="40">
        <f>1100672.93-101141.66</f>
        <v>999531.2699999999</v>
      </c>
      <c r="J16" s="40">
        <v>1252852.52</v>
      </c>
      <c r="K16" s="40">
        <f>L16+M16+N16</f>
        <v>4192386.5300000003</v>
      </c>
      <c r="L16" s="40">
        <v>1721082.86</v>
      </c>
      <c r="M16" s="40">
        <v>1178285.24</v>
      </c>
      <c r="N16" s="47">
        <v>1293018.43</v>
      </c>
      <c r="O16" s="48">
        <f>P16+Q16+R16</f>
        <v>5701093.6300000008</v>
      </c>
      <c r="P16" s="49">
        <v>1814708.14</v>
      </c>
      <c r="Q16" s="49">
        <v>1456427.31</v>
      </c>
      <c r="R16" s="49">
        <v>2429958.1800000002</v>
      </c>
      <c r="S16" s="50"/>
      <c r="T16" s="51"/>
      <c r="U16" s="50"/>
      <c r="V16" s="50"/>
      <c r="W16" s="50"/>
      <c r="X16" s="50"/>
      <c r="Y16" s="50"/>
      <c r="Z16" s="50"/>
    </row>
    <row r="17" spans="1:30" s="52" customFormat="1" ht="16.5" thickBot="1" x14ac:dyDescent="0.3">
      <c r="A17" s="54" t="s">
        <v>33</v>
      </c>
      <c r="B17" s="53">
        <f>B18+B19+B20+B21</f>
        <v>106835625.75</v>
      </c>
      <c r="C17" s="40">
        <f t="shared" si="5"/>
        <v>25034710.879999999</v>
      </c>
      <c r="D17" s="40">
        <f t="shared" ref="D17:J17" si="6">D18+D19+D20</f>
        <v>7543329.8300000001</v>
      </c>
      <c r="E17" s="40">
        <f t="shared" si="6"/>
        <v>9606054</v>
      </c>
      <c r="F17" s="40">
        <f t="shared" si="6"/>
        <v>7885327.0499999998</v>
      </c>
      <c r="G17" s="40">
        <f t="shared" si="6"/>
        <v>27607792.139999997</v>
      </c>
      <c r="H17" s="40">
        <f t="shared" si="6"/>
        <v>8194062.3399999999</v>
      </c>
      <c r="I17" s="40">
        <f t="shared" si="6"/>
        <v>8283640.2799999993</v>
      </c>
      <c r="J17" s="40">
        <f t="shared" si="6"/>
        <v>11130089.52</v>
      </c>
      <c r="K17" s="40">
        <f>L17+M17+N17</f>
        <v>26065595.009999998</v>
      </c>
      <c r="L17" s="40">
        <f>L18+L19+L20</f>
        <v>7500383.5699999994</v>
      </c>
      <c r="M17" s="40">
        <f>M18+M19+M20</f>
        <v>7995802.0199999996</v>
      </c>
      <c r="N17" s="47">
        <f>N18+N19+N20</f>
        <v>10569409.42</v>
      </c>
      <c r="O17" s="48">
        <f>P17+Q17+R17</f>
        <v>24982489.149999999</v>
      </c>
      <c r="P17" s="49">
        <f>P18+P19+P20</f>
        <v>9829823.4100000001</v>
      </c>
      <c r="Q17" s="49">
        <f>Q18+Q19+Q20</f>
        <v>7274993.3100000005</v>
      </c>
      <c r="R17" s="49">
        <f>R18+R19+R20</f>
        <v>7877672.4299999997</v>
      </c>
      <c r="S17" s="50"/>
      <c r="T17" s="51"/>
      <c r="U17" s="50"/>
      <c r="V17" s="50"/>
      <c r="W17" s="50"/>
      <c r="X17" s="50"/>
      <c r="Y17" s="50"/>
      <c r="Z17" s="50"/>
    </row>
    <row r="18" spans="1:30" s="52" customFormat="1" ht="16.5" thickBot="1" x14ac:dyDescent="0.3">
      <c r="A18" s="46" t="s">
        <v>34</v>
      </c>
      <c r="B18" s="53">
        <v>55871798</v>
      </c>
      <c r="C18" s="40">
        <f t="shared" si="5"/>
        <v>13694016</v>
      </c>
      <c r="D18" s="40">
        <v>4564672</v>
      </c>
      <c r="E18" s="40">
        <v>4564672</v>
      </c>
      <c r="F18" s="40">
        <v>4564672</v>
      </c>
      <c r="G18" s="40">
        <f>H18+I18+J18</f>
        <v>13694016</v>
      </c>
      <c r="H18" s="40">
        <v>4564672</v>
      </c>
      <c r="I18" s="40">
        <v>4564672</v>
      </c>
      <c r="J18" s="40">
        <v>4564672</v>
      </c>
      <c r="K18" s="40">
        <f>L18+M18+N18</f>
        <v>14766294</v>
      </c>
      <c r="L18" s="40">
        <v>4564672</v>
      </c>
      <c r="M18" s="40">
        <v>4564672</v>
      </c>
      <c r="N18" s="47">
        <v>5636950</v>
      </c>
      <c r="O18" s="48">
        <f>P18+Q18+R18</f>
        <v>13717472</v>
      </c>
      <c r="P18" s="49">
        <v>4564672</v>
      </c>
      <c r="Q18" s="49">
        <v>4564672</v>
      </c>
      <c r="R18" s="49">
        <v>4588128</v>
      </c>
      <c r="S18" s="50"/>
      <c r="T18" s="51"/>
      <c r="U18" s="50"/>
      <c r="V18" s="50"/>
      <c r="W18" s="50"/>
      <c r="X18" s="50"/>
      <c r="Y18" s="50"/>
      <c r="Z18" s="50"/>
    </row>
    <row r="19" spans="1:30" s="52" customFormat="1" ht="79.5" thickBot="1" x14ac:dyDescent="0.3">
      <c r="A19" s="46" t="s">
        <v>35</v>
      </c>
      <c r="B19" s="53">
        <v>48962394.390000001</v>
      </c>
      <c r="C19" s="40">
        <f t="shared" si="5"/>
        <v>9340694.879999999</v>
      </c>
      <c r="D19" s="40">
        <v>2978657.83</v>
      </c>
      <c r="E19" s="40">
        <v>3041382</v>
      </c>
      <c r="F19" s="40">
        <v>3320655.05</v>
      </c>
      <c r="G19" s="40">
        <f>H19+I19+J19</f>
        <v>13913028.299999999</v>
      </c>
      <c r="H19" s="40">
        <v>3629390.34</v>
      </c>
      <c r="I19" s="40">
        <v>3718968.28</v>
      </c>
      <c r="J19" s="40">
        <v>6564669.6799999997</v>
      </c>
      <c r="K19" s="40">
        <f>L19+M19+N19</f>
        <v>11298615.49</v>
      </c>
      <c r="L19" s="40">
        <v>2935026.05</v>
      </c>
      <c r="M19" s="40">
        <v>3431130.02</v>
      </c>
      <c r="N19" s="47">
        <v>4932459.42</v>
      </c>
      <c r="O19" s="48">
        <f>P19+Q19+R19</f>
        <v>11265017.15</v>
      </c>
      <c r="P19" s="49">
        <v>5265151.41</v>
      </c>
      <c r="Q19" s="49">
        <v>2710321.31</v>
      </c>
      <c r="R19" s="49">
        <v>3289544.43</v>
      </c>
      <c r="S19" s="50"/>
      <c r="T19" s="51"/>
      <c r="U19" s="50"/>
      <c r="V19" s="50"/>
      <c r="W19" s="50"/>
      <c r="X19" s="50"/>
      <c r="Y19" s="50"/>
      <c r="Z19" s="50"/>
    </row>
    <row r="20" spans="1:30" s="52" customFormat="1" ht="63.75" thickBot="1" x14ac:dyDescent="0.3">
      <c r="A20" s="55" t="s">
        <v>36</v>
      </c>
      <c r="B20" s="53">
        <f t="shared" ref="B20:B21" si="7">C20+G20+K20+O20</f>
        <v>2001433.36</v>
      </c>
      <c r="C20" s="40">
        <f>D20+E20+F20</f>
        <v>2000000</v>
      </c>
      <c r="D20" s="40"/>
      <c r="E20" s="40">
        <v>2000000</v>
      </c>
      <c r="F20" s="40"/>
      <c r="G20" s="40">
        <f>H20+I20+J20</f>
        <v>747.84</v>
      </c>
      <c r="H20" s="40"/>
      <c r="I20" s="40"/>
      <c r="J20" s="40">
        <v>747.84</v>
      </c>
      <c r="K20" s="40">
        <f>L20+M20+N20</f>
        <v>685.52</v>
      </c>
      <c r="L20" s="40">
        <v>685.52</v>
      </c>
      <c r="M20" s="40"/>
      <c r="N20" s="47">
        <v>0</v>
      </c>
      <c r="O20" s="48">
        <f>P20+Q20+R20</f>
        <v>0</v>
      </c>
      <c r="P20" s="49"/>
      <c r="Q20" s="49"/>
      <c r="R20" s="49"/>
      <c r="S20" s="50"/>
      <c r="T20" s="51"/>
      <c r="U20" s="50"/>
      <c r="V20" s="50"/>
      <c r="W20" s="50"/>
      <c r="X20" s="50"/>
      <c r="Y20" s="50"/>
      <c r="Z20" s="50"/>
    </row>
    <row r="21" spans="1:30" s="52" customFormat="1" ht="32.25" thickBot="1" x14ac:dyDescent="0.3">
      <c r="A21" s="46" t="s">
        <v>37</v>
      </c>
      <c r="B21" s="53">
        <f t="shared" si="7"/>
        <v>0</v>
      </c>
      <c r="C21" s="40">
        <f t="shared" si="5"/>
        <v>0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7"/>
      <c r="O21" s="48"/>
      <c r="P21" s="49"/>
      <c r="Q21" s="49"/>
      <c r="R21" s="49"/>
      <c r="S21" s="50"/>
      <c r="T21" s="51"/>
      <c r="U21" s="50"/>
      <c r="V21" s="50"/>
      <c r="W21" s="50"/>
      <c r="X21" s="50"/>
      <c r="Y21" s="50"/>
      <c r="Z21" s="50"/>
    </row>
    <row r="22" spans="1:30" s="52" customFormat="1" ht="16.5" thickBot="1" x14ac:dyDescent="0.3">
      <c r="A22" s="39" t="s">
        <v>38</v>
      </c>
      <c r="B22" s="53">
        <f>B23+B24+B25</f>
        <v>127884364.64999998</v>
      </c>
      <c r="C22" s="40">
        <f t="shared" si="5"/>
        <v>29214468.560000002</v>
      </c>
      <c r="D22" s="40">
        <f t="shared" ref="D22:R22" si="8">D23+D24+D25</f>
        <v>9301481.9699999988</v>
      </c>
      <c r="E22" s="40">
        <f t="shared" si="8"/>
        <v>13266184.17</v>
      </c>
      <c r="F22" s="40">
        <f t="shared" si="8"/>
        <v>6646802.4199999999</v>
      </c>
      <c r="G22" s="40">
        <f t="shared" si="8"/>
        <v>32935103.989999998</v>
      </c>
      <c r="H22" s="40">
        <f t="shared" si="8"/>
        <v>12471311.91</v>
      </c>
      <c r="I22" s="40">
        <f t="shared" si="8"/>
        <v>8900124.7599999998</v>
      </c>
      <c r="J22" s="40">
        <f t="shared" si="8"/>
        <v>11563667.32</v>
      </c>
      <c r="K22" s="40">
        <f t="shared" si="8"/>
        <v>28329437.439999998</v>
      </c>
      <c r="L22" s="40">
        <f t="shared" si="8"/>
        <v>8554587.5700000003</v>
      </c>
      <c r="M22" s="40">
        <f t="shared" si="8"/>
        <v>8935180.9299999997</v>
      </c>
      <c r="N22" s="47">
        <f t="shared" si="8"/>
        <v>10839668.939999999</v>
      </c>
      <c r="O22" s="48">
        <f t="shared" si="8"/>
        <v>37405354.659999996</v>
      </c>
      <c r="P22" s="49">
        <f t="shared" si="8"/>
        <v>15964165.219999999</v>
      </c>
      <c r="Q22" s="49">
        <f t="shared" si="8"/>
        <v>8344503.3799999999</v>
      </c>
      <c r="R22" s="49">
        <f t="shared" si="8"/>
        <v>13096686.060000001</v>
      </c>
      <c r="S22" s="50"/>
      <c r="T22" s="51"/>
      <c r="U22" s="50"/>
      <c r="V22" s="50"/>
      <c r="W22" s="50"/>
      <c r="X22" s="50"/>
      <c r="Y22" s="50"/>
      <c r="Z22" s="50"/>
    </row>
    <row r="23" spans="1:30" s="52" customFormat="1" ht="16.5" thickBot="1" x14ac:dyDescent="0.3">
      <c r="A23" s="56" t="s">
        <v>39</v>
      </c>
      <c r="B23" s="57">
        <f>C23+G23+K23+O23</f>
        <v>75551978.849999994</v>
      </c>
      <c r="C23" s="40">
        <f t="shared" si="5"/>
        <v>18433847.729999997</v>
      </c>
      <c r="D23" s="40">
        <v>6418626.1399999997</v>
      </c>
      <c r="E23" s="40">
        <v>8275679.1699999999</v>
      </c>
      <c r="F23" s="40">
        <v>3739542.42</v>
      </c>
      <c r="G23" s="40">
        <f>H23+I23+J23</f>
        <v>18464862.129999999</v>
      </c>
      <c r="H23" s="40">
        <v>8624195.2699999996</v>
      </c>
      <c r="I23" s="40">
        <v>4987412.9800000004</v>
      </c>
      <c r="J23" s="40">
        <v>4853253.88</v>
      </c>
      <c r="K23" s="40">
        <f>L23+M23+N23</f>
        <v>17346207.199999999</v>
      </c>
      <c r="L23" s="40">
        <v>5856713.5599999996</v>
      </c>
      <c r="M23" s="40">
        <v>5404593.8799999999</v>
      </c>
      <c r="N23" s="47">
        <v>6084899.7599999998</v>
      </c>
      <c r="O23" s="48">
        <f>P23+Q23+R23</f>
        <v>21307061.789999999</v>
      </c>
      <c r="P23" s="49">
        <v>6775981.6299999999</v>
      </c>
      <c r="Q23" s="49">
        <v>5147195.34</v>
      </c>
      <c r="R23" s="49">
        <v>9383884.8200000003</v>
      </c>
      <c r="S23" s="50"/>
      <c r="T23" s="51"/>
      <c r="U23" s="50"/>
      <c r="V23" s="50"/>
      <c r="W23" s="50"/>
      <c r="X23" s="50"/>
      <c r="Y23" s="50"/>
      <c r="Z23" s="50"/>
    </row>
    <row r="24" spans="1:30" s="52" customFormat="1" ht="111" thickBot="1" x14ac:dyDescent="0.3">
      <c r="A24" s="58" t="s">
        <v>40</v>
      </c>
      <c r="B24" s="59">
        <f>C24+G24+K24+O24</f>
        <v>49832522.729999989</v>
      </c>
      <c r="C24" s="40">
        <f t="shared" si="5"/>
        <v>8780620.8300000001</v>
      </c>
      <c r="D24" s="40">
        <v>2882855.83</v>
      </c>
      <c r="E24" s="40">
        <v>2990505</v>
      </c>
      <c r="F24" s="40">
        <v>2907260</v>
      </c>
      <c r="G24" s="40">
        <f>H24+I24+J24</f>
        <v>14470241.859999999</v>
      </c>
      <c r="H24" s="40">
        <v>3847116.64</v>
      </c>
      <c r="I24" s="40">
        <v>3912711.78</v>
      </c>
      <c r="J24" s="40">
        <v>6710413.4400000004</v>
      </c>
      <c r="K24" s="40">
        <f>L24+M24+N24</f>
        <v>10983230.239999998</v>
      </c>
      <c r="L24" s="40">
        <v>2697874.01</v>
      </c>
      <c r="M24" s="40">
        <v>3530587.05</v>
      </c>
      <c r="N24" s="47">
        <v>4754769.18</v>
      </c>
      <c r="O24" s="48">
        <f>P24+Q24+R24</f>
        <v>15598429.799999999</v>
      </c>
      <c r="P24" s="49">
        <v>8721320.5199999996</v>
      </c>
      <c r="Q24" s="49">
        <v>3197308.04</v>
      </c>
      <c r="R24" s="49">
        <v>3679801.24</v>
      </c>
      <c r="S24" s="50"/>
      <c r="T24" s="51"/>
      <c r="U24" s="50"/>
      <c r="V24" s="50"/>
      <c r="W24" s="50"/>
      <c r="X24" s="50"/>
      <c r="Y24" s="50"/>
      <c r="Z24" s="50"/>
    </row>
    <row r="25" spans="1:30" s="52" customFormat="1" ht="63.75" thickBot="1" x14ac:dyDescent="0.3">
      <c r="A25" s="55" t="s">
        <v>36</v>
      </c>
      <c r="B25" s="60">
        <f>C25+G25+K25+O25</f>
        <v>2499863.0699999998</v>
      </c>
      <c r="C25" s="40">
        <f>D25+E25+F25</f>
        <v>2000000</v>
      </c>
      <c r="D25" s="40"/>
      <c r="E25" s="40">
        <v>2000000</v>
      </c>
      <c r="F25" s="40"/>
      <c r="G25" s="40">
        <f>H25+I25+J25</f>
        <v>0</v>
      </c>
      <c r="H25" s="40">
        <v>0</v>
      </c>
      <c r="I25" s="40"/>
      <c r="J25" s="40">
        <v>0</v>
      </c>
      <c r="K25" s="40">
        <f>L25+M25+N25</f>
        <v>0</v>
      </c>
      <c r="L25" s="40">
        <v>0</v>
      </c>
      <c r="M25" s="40">
        <v>0</v>
      </c>
      <c r="N25" s="47">
        <v>0</v>
      </c>
      <c r="O25" s="48">
        <f>P25+Q25+R25</f>
        <v>499863.07</v>
      </c>
      <c r="P25" s="49">
        <v>466863.07</v>
      </c>
      <c r="Q25" s="49"/>
      <c r="R25" s="49">
        <v>33000</v>
      </c>
      <c r="S25" s="50"/>
      <c r="T25" s="51"/>
      <c r="U25" s="50"/>
      <c r="V25" s="50"/>
      <c r="W25" s="50"/>
      <c r="X25" s="50"/>
      <c r="Y25" s="50"/>
      <c r="Z25" s="50"/>
    </row>
    <row r="26" spans="1:30" s="52" customFormat="1" ht="32.25" thickBot="1" x14ac:dyDescent="0.3">
      <c r="A26" s="61" t="s">
        <v>41</v>
      </c>
      <c r="B26" s="62">
        <f>B27+B28</f>
        <v>1606636.8500000089</v>
      </c>
      <c r="C26" s="40">
        <f>F26</f>
        <v>4105144.8899999997</v>
      </c>
      <c r="D26" s="40">
        <f t="shared" ref="D26:O26" si="9">D27+D28</f>
        <v>3899719.4699999997</v>
      </c>
      <c r="E26" s="40">
        <f t="shared" si="9"/>
        <v>1479789.6899999995</v>
      </c>
      <c r="F26" s="40">
        <f t="shared" si="9"/>
        <v>4105144.8899999997</v>
      </c>
      <c r="G26" s="40">
        <f t="shared" si="9"/>
        <v>2227761.5199999996</v>
      </c>
      <c r="H26" s="40">
        <f>H12+H15-H22</f>
        <v>1026187.8499999978</v>
      </c>
      <c r="I26" s="40">
        <f>I12+I15-I22</f>
        <v>1409234.6399999969</v>
      </c>
      <c r="J26" s="40">
        <f>J12+J15-J22</f>
        <v>2228509.3599999957</v>
      </c>
      <c r="K26" s="40">
        <f t="shared" si="9"/>
        <v>4155620.1000000052</v>
      </c>
      <c r="L26" s="40">
        <f>L12+L15-L22</f>
        <v>2895388.2199999951</v>
      </c>
      <c r="M26" s="40">
        <f>M12+M15-M22</f>
        <v>3134294.5499999952</v>
      </c>
      <c r="N26" s="47">
        <f>N12+N15-N22</f>
        <v>4157053.4599999953</v>
      </c>
      <c r="O26" s="48">
        <f t="shared" si="9"/>
        <v>-2066288.7099999934</v>
      </c>
      <c r="P26" s="49">
        <f>P12+P15-P22</f>
        <v>-162580.21000000276</v>
      </c>
      <c r="Q26" s="49">
        <f>Q12+Q15-Q22</f>
        <v>224337.0299999984</v>
      </c>
      <c r="R26" s="49">
        <f>R12+R15-R22</f>
        <v>-2564718.4200000037</v>
      </c>
      <c r="S26" s="50"/>
      <c r="T26" s="51"/>
      <c r="U26" s="50"/>
      <c r="V26" s="50"/>
      <c r="W26" s="50"/>
      <c r="X26" s="50"/>
      <c r="Y26" s="50"/>
      <c r="Z26" s="50"/>
    </row>
    <row r="27" spans="1:30" s="52" customFormat="1" ht="16.5" thickBot="1" x14ac:dyDescent="0.3">
      <c r="A27" s="63" t="s">
        <v>42</v>
      </c>
      <c r="B27" s="40">
        <f>B13+B16+B18-B23</f>
        <v>2476765.1899999976</v>
      </c>
      <c r="C27" s="40">
        <f>F27</f>
        <v>3545070.84</v>
      </c>
      <c r="D27" s="40">
        <f t="shared" ref="D27:R27" si="10">D13+D16+D18-D23</f>
        <v>3803917.4699999997</v>
      </c>
      <c r="E27" s="40">
        <f t="shared" si="10"/>
        <v>1333110.6899999995</v>
      </c>
      <c r="F27" s="40">
        <f t="shared" si="10"/>
        <v>3545070.84</v>
      </c>
      <c r="G27" s="40">
        <f t="shared" si="10"/>
        <v>2224901.0300000012</v>
      </c>
      <c r="H27" s="40">
        <f>H13+H16+H18-H23</f>
        <v>683840.10000000149</v>
      </c>
      <c r="I27" s="40">
        <f>I13+I16+I18-I23</f>
        <v>1260630.3900000006</v>
      </c>
      <c r="J27" s="40">
        <f>J13+J16+J18-J23</f>
        <v>2224901.0300000003</v>
      </c>
      <c r="K27" s="40">
        <f t="shared" si="10"/>
        <v>3837374.3600000031</v>
      </c>
      <c r="L27" s="40">
        <f t="shared" si="10"/>
        <v>2653942.330000001</v>
      </c>
      <c r="M27" s="40">
        <f t="shared" si="10"/>
        <v>2992305.6900000004</v>
      </c>
      <c r="N27" s="47">
        <f t="shared" si="10"/>
        <v>3837374.3600000013</v>
      </c>
      <c r="O27" s="48">
        <f t="shared" si="10"/>
        <v>1948878.200000003</v>
      </c>
      <c r="P27" s="49">
        <f t="shared" si="10"/>
        <v>3440772.87</v>
      </c>
      <c r="Q27" s="49">
        <f t="shared" si="10"/>
        <v>4314676.84</v>
      </c>
      <c r="R27" s="49">
        <f t="shared" si="10"/>
        <v>1948878.1999999993</v>
      </c>
      <c r="S27" s="50"/>
      <c r="T27" s="51"/>
      <c r="U27" s="50"/>
      <c r="V27" s="50"/>
      <c r="W27" s="50"/>
      <c r="X27" s="50"/>
      <c r="Y27" s="50"/>
      <c r="Z27" s="50"/>
    </row>
    <row r="28" spans="1:30" ht="16.5" thickBot="1" x14ac:dyDescent="0.3">
      <c r="A28" s="64" t="s">
        <v>43</v>
      </c>
      <c r="B28" s="40">
        <f>B14+B19-B24</f>
        <v>-870128.33999998868</v>
      </c>
      <c r="C28" s="40">
        <f>F28</f>
        <v>560074.04999999981</v>
      </c>
      <c r="D28" s="40">
        <f t="shared" ref="D28:O28" si="11">D14+D19+D21-D24</f>
        <v>95802</v>
      </c>
      <c r="E28" s="40">
        <f t="shared" si="11"/>
        <v>146679</v>
      </c>
      <c r="F28" s="40">
        <f t="shared" si="11"/>
        <v>560074.04999999981</v>
      </c>
      <c r="G28" s="65">
        <f t="shared" si="11"/>
        <v>2860.4899999983609</v>
      </c>
      <c r="H28" s="65">
        <f>H14+H19-H24</f>
        <v>342347.74999999953</v>
      </c>
      <c r="I28" s="65">
        <f>I14+I19-I24</f>
        <v>148604.24999999953</v>
      </c>
      <c r="J28" s="65">
        <f>J14+J19-J24</f>
        <v>2860.4899999992922</v>
      </c>
      <c r="K28" s="65">
        <f t="shared" si="11"/>
        <v>318245.74000000209</v>
      </c>
      <c r="L28" s="65">
        <f>L14+L19-L24</f>
        <v>240012.52999999933</v>
      </c>
      <c r="M28" s="65">
        <f>M14+M19-M24</f>
        <v>140555.49999999953</v>
      </c>
      <c r="N28" s="66">
        <f>N14+N19-N24</f>
        <v>318245.74000000022</v>
      </c>
      <c r="O28" s="67">
        <f t="shared" si="11"/>
        <v>-4015166.9099999964</v>
      </c>
      <c r="P28" s="49">
        <f>P14+P19-P24</f>
        <v>-3137923.3699999992</v>
      </c>
      <c r="Q28" s="49">
        <f>Q14+Q19-Q24</f>
        <v>-3624910.0999999992</v>
      </c>
      <c r="R28" s="49">
        <f>R14+R19-R24</f>
        <v>-4015166.9099999992</v>
      </c>
      <c r="S28" s="50"/>
      <c r="T28" s="51"/>
      <c r="U28" s="50"/>
      <c r="V28" s="50"/>
      <c r="W28" s="50"/>
      <c r="X28" s="50"/>
      <c r="Y28" s="50"/>
      <c r="Z28" s="50"/>
      <c r="AA28" s="52"/>
      <c r="AB28" s="52"/>
      <c r="AC28" s="52"/>
      <c r="AD28" s="52"/>
    </row>
    <row r="29" spans="1:30" ht="48" hidden="1" thickBot="1" x14ac:dyDescent="0.3">
      <c r="A29" s="68" t="s">
        <v>44</v>
      </c>
      <c r="B29" s="69">
        <f t="shared" ref="B29:B41" si="12">C29+G29+K29+O29</f>
        <v>0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2"/>
      <c r="AB29" s="52"/>
      <c r="AC29" s="52"/>
      <c r="AD29" s="52"/>
    </row>
    <row r="30" spans="1:30" ht="16.5" hidden="1" thickBot="1" x14ac:dyDescent="0.3">
      <c r="A30" s="71" t="s">
        <v>45</v>
      </c>
      <c r="B30" s="69">
        <f t="shared" si="12"/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2"/>
      <c r="AB30" s="52"/>
      <c r="AC30" s="52"/>
      <c r="AD30" s="52"/>
    </row>
    <row r="31" spans="1:30" ht="16.5" hidden="1" thickBot="1" x14ac:dyDescent="0.3">
      <c r="A31" s="71" t="s">
        <v>46</v>
      </c>
      <c r="B31" s="69">
        <f t="shared" si="12"/>
        <v>0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2"/>
      <c r="AB31" s="52"/>
      <c r="AC31" s="52"/>
      <c r="AD31" s="52"/>
    </row>
    <row r="32" spans="1:30" ht="32.25" hidden="1" thickBot="1" x14ac:dyDescent="0.3">
      <c r="A32" s="71" t="s">
        <v>47</v>
      </c>
      <c r="B32" s="69">
        <f t="shared" si="12"/>
        <v>0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2"/>
      <c r="AB32" s="52"/>
      <c r="AC32" s="52"/>
      <c r="AD32" s="52"/>
    </row>
    <row r="33" spans="1:30" ht="32.25" hidden="1" thickBot="1" x14ac:dyDescent="0.3">
      <c r="A33" s="71" t="s">
        <v>48</v>
      </c>
      <c r="B33" s="69">
        <f t="shared" si="12"/>
        <v>0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2"/>
      <c r="AB33" s="52"/>
      <c r="AC33" s="52"/>
      <c r="AD33" s="52"/>
    </row>
    <row r="34" spans="1:30" ht="48" hidden="1" thickBot="1" x14ac:dyDescent="0.3">
      <c r="A34" s="71" t="s">
        <v>49</v>
      </c>
      <c r="B34" s="69">
        <f t="shared" si="12"/>
        <v>0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2"/>
      <c r="AB34" s="52"/>
      <c r="AC34" s="52"/>
      <c r="AD34" s="52"/>
    </row>
    <row r="35" spans="1:30" ht="48" hidden="1" thickBot="1" x14ac:dyDescent="0.3">
      <c r="A35" s="71" t="s">
        <v>50</v>
      </c>
      <c r="B35" s="69">
        <f t="shared" si="12"/>
        <v>0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2"/>
      <c r="AB35" s="52"/>
      <c r="AC35" s="52"/>
      <c r="AD35" s="52"/>
    </row>
    <row r="36" spans="1:30" ht="16.5" hidden="1" thickBot="1" x14ac:dyDescent="0.3">
      <c r="A36" s="71" t="s">
        <v>51</v>
      </c>
      <c r="B36" s="69">
        <f t="shared" si="12"/>
        <v>0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2"/>
      <c r="AB36" s="52"/>
      <c r="AC36" s="52"/>
      <c r="AD36" s="52"/>
    </row>
    <row r="37" spans="1:30" ht="16.5" hidden="1" thickBot="1" x14ac:dyDescent="0.3">
      <c r="A37" s="74" t="s">
        <v>52</v>
      </c>
      <c r="B37" s="69">
        <f t="shared" si="12"/>
        <v>0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2"/>
      <c r="AB37" s="52"/>
      <c r="AC37" s="52"/>
      <c r="AD37" s="52"/>
    </row>
    <row r="38" spans="1:30" ht="16.5" hidden="1" thickBot="1" x14ac:dyDescent="0.3">
      <c r="A38" s="71" t="s">
        <v>53</v>
      </c>
      <c r="B38" s="69">
        <f t="shared" si="12"/>
        <v>0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2"/>
      <c r="AB38" s="52"/>
      <c r="AC38" s="52"/>
      <c r="AD38" s="52"/>
    </row>
    <row r="39" spans="1:30" ht="32.25" hidden="1" thickBot="1" x14ac:dyDescent="0.3">
      <c r="A39" s="71" t="s">
        <v>54</v>
      </c>
      <c r="B39" s="69">
        <f t="shared" si="12"/>
        <v>0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2"/>
      <c r="AB39" s="52"/>
      <c r="AC39" s="52"/>
      <c r="AD39" s="52"/>
    </row>
    <row r="40" spans="1:30" ht="32.25" hidden="1" thickBot="1" x14ac:dyDescent="0.3">
      <c r="A40" s="75" t="s">
        <v>55</v>
      </c>
      <c r="B40" s="69">
        <f t="shared" si="12"/>
        <v>0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2"/>
      <c r="AB40" s="52"/>
      <c r="AC40" s="52"/>
      <c r="AD40" s="52"/>
    </row>
    <row r="41" spans="1:30" ht="32.25" hidden="1" thickBot="1" x14ac:dyDescent="0.3">
      <c r="A41" s="71" t="s">
        <v>56</v>
      </c>
      <c r="B41" s="69">
        <f t="shared" si="12"/>
        <v>0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2"/>
      <c r="AB41" s="52"/>
      <c r="AC41" s="52"/>
      <c r="AD41" s="52"/>
    </row>
    <row r="42" spans="1:30" x14ac:dyDescent="0.25">
      <c r="A42" s="76"/>
      <c r="B42" s="77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2"/>
      <c r="AB42" s="52"/>
      <c r="AC42" s="52"/>
      <c r="AD42" s="52"/>
    </row>
    <row r="43" spans="1:30" ht="15.75" x14ac:dyDescent="0.25">
      <c r="A43" s="79" t="s">
        <v>57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52"/>
      <c r="AB43" s="52"/>
      <c r="AC43" s="52"/>
      <c r="AD43" s="52"/>
    </row>
    <row r="44" spans="1:30" ht="15.75" x14ac:dyDescent="0.25">
      <c r="A44" s="81" t="s">
        <v>58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</row>
    <row r="45" spans="1:30" ht="15.75" x14ac:dyDescent="0.25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</row>
    <row r="46" spans="1:30" ht="20.25" x14ac:dyDescent="0.3">
      <c r="A46" s="82" t="s">
        <v>59</v>
      </c>
      <c r="B46" s="82"/>
      <c r="C46" s="83"/>
      <c r="D46" s="84" t="s">
        <v>60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</row>
    <row r="47" spans="1:30" ht="15.75" x14ac:dyDescent="0.25">
      <c r="A47" s="83"/>
      <c r="B47" s="85" t="s">
        <v>61</v>
      </c>
      <c r="C47" s="85"/>
      <c r="D47" s="85" t="s">
        <v>62</v>
      </c>
      <c r="E47" s="85"/>
      <c r="F47" s="86"/>
      <c r="G47" s="86"/>
      <c r="H47" s="86"/>
      <c r="I47" s="86"/>
      <c r="J47" s="86"/>
      <c r="K47" s="86"/>
      <c r="L47" s="86"/>
      <c r="M47" s="86"/>
      <c r="N47" s="86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</row>
    <row r="48" spans="1:30" ht="15.75" x14ac:dyDescent="0.25">
      <c r="A48" s="87"/>
      <c r="B48" s="83"/>
      <c r="C48" s="83"/>
      <c r="D48" s="85"/>
      <c r="E48" s="85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</row>
    <row r="49" hidden="1" x14ac:dyDescent="0.25"/>
  </sheetData>
  <mergeCells count="13">
    <mergeCell ref="K6:P6"/>
    <mergeCell ref="A7:O7"/>
    <mergeCell ref="A8:O8"/>
    <mergeCell ref="A44:Z44"/>
    <mergeCell ref="A46:B46"/>
    <mergeCell ref="B47:C47"/>
    <mergeCell ref="D47:E48"/>
    <mergeCell ref="K1:O1"/>
    <mergeCell ref="A2:C2"/>
    <mergeCell ref="K2:O2"/>
    <mergeCell ref="A3:C3"/>
    <mergeCell ref="K3:O3"/>
    <mergeCell ref="Z4:A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FO_3</dc:creator>
  <cp:lastModifiedBy>FO_3</cp:lastModifiedBy>
  <dcterms:created xsi:type="dcterms:W3CDTF">2021-10-14T13:31:20Z</dcterms:created>
  <dcterms:modified xsi:type="dcterms:W3CDTF">2021-10-14T13:31:59Z</dcterms:modified>
</cp:coreProperties>
</file>