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БЮДЖЕТ НА 2021-2023\бюджет на 21-23гг\исполнение\9 месяцев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18" i="1"/>
  <c r="G17" i="1"/>
  <c r="G16" i="1"/>
  <c r="G13" i="1"/>
  <c r="E11" i="1"/>
  <c r="G20" i="1" l="1"/>
  <c r="E31" i="1"/>
  <c r="E39" i="1"/>
  <c r="E34" i="1"/>
  <c r="D34" i="1"/>
  <c r="E25" i="1"/>
  <c r="E23" i="1"/>
  <c r="E19" i="1"/>
  <c r="E13" i="1"/>
  <c r="E4" i="1"/>
  <c r="D39" i="1"/>
  <c r="C39" i="1"/>
  <c r="C34" i="1"/>
  <c r="D31" i="1"/>
  <c r="C31" i="1"/>
  <c r="D25" i="1"/>
  <c r="C25" i="1"/>
  <c r="D23" i="1"/>
  <c r="C23" i="1"/>
  <c r="D19" i="1"/>
  <c r="C19" i="1"/>
  <c r="D13" i="1"/>
  <c r="C13" i="1"/>
  <c r="D11" i="1"/>
  <c r="C11" i="1"/>
  <c r="D4" i="1"/>
  <c r="C4" i="1"/>
  <c r="D41" i="1" l="1"/>
  <c r="C41" i="1"/>
  <c r="E41" i="1"/>
  <c r="F15" i="1"/>
  <c r="F7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2" i="1"/>
  <c r="G19" i="1"/>
  <c r="G12" i="1"/>
  <c r="G11" i="1"/>
  <c r="G10" i="1"/>
  <c r="G8" i="1"/>
  <c r="G7" i="1"/>
  <c r="G6" i="1"/>
  <c r="G4" i="1"/>
  <c r="F5" i="1"/>
  <c r="F6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" i="1"/>
</calcChain>
</file>

<file path=xl/sharedStrings.xml><?xml version="1.0" encoding="utf-8"?>
<sst xmlns="http://schemas.openxmlformats.org/spreadsheetml/2006/main" count="86" uniqueCount="86">
  <si>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</si>
  <si>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</si>
  <si>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</si>
  <si>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</si>
  <si>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</si>
  <si>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</si>
  <si>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</si>
  <si>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Другие 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</si>
  <si>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</si>
  <si>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</si>
  <si>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</si>
  <si>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</si>
  <si>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</si>
  <si>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</si>
  <si>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</si>
  <si>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</si>
  <si>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</si>
  <si>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</si>
  <si>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</si>
  <si>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</si>
  <si>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</si>
  <si>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</si>
  <si>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</si>
  <si>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</si>
  <si>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</si>
  <si>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</si>
  <si>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</si>
  <si>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</si>
  <si>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</si>
  <si>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</si>
  <si>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</si>
  <si>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</si>
  <si>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</si>
  <si>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</si>
  <si>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</si>
  <si>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ИТОГО</t>
  </si>
  <si>
    <t>0100</t>
  </si>
  <si>
    <t>0102</t>
  </si>
  <si>
    <t>0103</t>
  </si>
  <si>
    <t>0104</t>
  </si>
  <si>
    <t>0106</t>
  </si>
  <si>
    <t>Резервные фонды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</si>
  <si>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</si>
  <si>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</si>
  <si>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</si>
  <si>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</si>
  <si>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</si>
  <si>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</si>
  <si>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</si>
  <si>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</si>
  <si>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</si>
  <si>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</si>
  <si>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</si>
  <si>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</si>
  <si>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</si>
  <si>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</si>
  <si>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</si>
  <si>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</si>
  <si>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</si>
  <si>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</si>
  <si>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</si>
  <si>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</si>
  <si>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</si>
  <si>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</si>
  <si>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</si>
  <si>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</si>
  <si>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</si>
  <si>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</si>
  <si>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</si>
  <si>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</si>
  <si>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</si>
  <si>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</si>
  <si>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</si>
  <si>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 xml:space="preserve">                                                                                                                                                                                                    (руб)</t>
  </si>
  <si>
    <t>Утвержденный бюджет</t>
  </si>
  <si>
    <t>Дополнительное образование детей</t>
  </si>
  <si>
    <t>% исполнения к  утвержденному бюджету</t>
  </si>
  <si>
    <t xml:space="preserve">темп роста/снижения %  </t>
  </si>
  <si>
    <t>Гражданская оборона</t>
  </si>
  <si>
    <t>Водное хозяйство</t>
  </si>
  <si>
    <t>0406</t>
  </si>
  <si>
    <t>Исполнение бюджета Пестяковского муниципального района по расходам в разрезе разделов и подразделов классификации расходов                                 за  9 месяцев 2021  года</t>
  </si>
  <si>
    <t>Исполнено за 9 месяцев 2021 года</t>
  </si>
  <si>
    <t>Исполнено за  9 месяцев 2020г.</t>
  </si>
  <si>
    <t>в 4.6 раз</t>
  </si>
  <si>
    <t>в 47,2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</si>
</sst>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4" fontId="4" fillId="0" borderId="0" xfId="2" applyFill="1" applyBorder="1" applyProtection="1">
      <alignment horizontal="right" vertical="top" shrinkToFit="1"/>
    </xf>
    <xf numFmtId="0" fontId="5" fillId="0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" fillId="0" borderId="5" xfId="1" applyFont="1" applyFill="1" applyBorder="1" applyAlignment="1" applyProtection="1">
      <alignment horizontal="center" vertical="top" shrinkToFit="1"/>
    </xf>
    <xf numFmtId="4" fontId="2" fillId="0" borderId="7" xfId="1" applyFont="1" applyFill="1" applyBorder="1" applyAlignment="1" applyProtection="1">
      <alignment horizontal="center" vertical="top" shrinkToFit="1"/>
    </xf>
    <xf numFmtId="4" fontId="2" fillId="0" borderId="5" xfId="1" applyFont="1" applyFill="1" applyBorder="1" applyAlignment="1" applyProtection="1">
      <alignment horizontal="center" vertical="center" shrinkToFit="1"/>
    </xf>
    <xf numFmtId="4" fontId="9" fillId="0" borderId="2" xfId="3" applyNumberFormat="1" applyFont="1" applyFill="1" applyProtection="1">
      <alignment horizontal="right" vertical="top" shrinkToFit="1"/>
    </xf>
    <xf numFmtId="4" fontId="9" fillId="0" borderId="2" xfId="3" applyNumberFormat="1" applyFont="1" applyFill="1" applyAlignment="1" applyProtection="1">
      <alignment horizontal="right" vertical="center" shrinkToFit="1"/>
    </xf>
    <xf numFmtId="4" fontId="2" fillId="0" borderId="1" xfId="1" applyFont="1" applyFill="1" applyBorder="1" applyAlignment="1" applyProtection="1">
      <alignment horizontal="center" vertical="center" shrinkToFit="1"/>
    </xf>
    <xf numFmtId="4" fontId="9" fillId="0" borderId="3" xfId="3" applyNumberFormat="1" applyFont="1" applyFill="1" applyBorder="1" applyAlignment="1" applyProtection="1">
      <alignment horizontal="right" vertical="center" shrinkToFit="1"/>
    </xf>
    <xf numFmtId="4" fontId="9" fillId="0" borderId="1" xfId="1" applyNumberFormat="1" applyFont="1" applyFill="1" applyBorder="1" applyAlignment="1" applyProtection="1">
      <alignment horizontal="right" vertical="center" shrinkToFit="1"/>
    </xf>
    <xf numFmtId="4" fontId="0" fillId="0" borderId="2" xfId="3" applyNumberFormat="1" applyFont="1" applyFill="1" applyAlignment="1" applyProtection="1">
      <alignment horizontal="right" vertical="center" shrinkToFit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2" fontId="8" fillId="0" borderId="4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4" fontId="9" fillId="0" borderId="2" xfId="3" applyNumberFormat="1" applyFont="1" applyFill="1" applyAlignment="1" applyProtection="1">
      <alignment horizontal="right" vertical="center"/>
    </xf>
    <xf numFmtId="4" fontId="9" fillId="0" borderId="3" xfId="3" applyNumberFormat="1" applyFont="1" applyFill="1" applyBorder="1" applyAlignment="1" applyProtection="1">
      <alignment horizontal="right" vertical="center"/>
    </xf>
    <xf numFmtId="4" fontId="9" fillId="0" borderId="1" xfId="1" applyNumberFormat="1" applyFont="1" applyFill="1" applyBorder="1" applyAlignment="1" applyProtection="1">
      <alignment horizontal="right" vertical="center"/>
    </xf>
    <xf numFmtId="4" fontId="10" fillId="0" borderId="2" xfId="3" applyNumberFormat="1" applyFont="1" applyFill="1" applyAlignment="1" applyProtection="1">
      <alignment horizontal="right" vertical="center"/>
    </xf>
  </cellXfs>
  <cellStyles count="4">
    <cellStyle name="xl36" xfId="2"/>
    <cellStyle name="xl41" xfId="1"/>
    <cellStyle name="xl64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6" zoomScaleNormal="100" zoomScaleSheetLayoutView="100" workbookViewId="0">
      <selection activeCell="G20" sqref="G20:I20"/>
    </sheetView>
  </sheetViews>
  <sheetFormatPr defaultRowHeight="15" x14ac:dyDescent="0.25"/>
  <cols>
    <col min="1" max="1" width="46.85546875" customWidth="1"/>
    <col min="2" max="2" width="19.5703125" customWidth="1"/>
    <col min="3" max="3" width="19.5703125" style="7" customWidth="1"/>
    <col min="4" max="4" width="16.28515625" style="7" customWidth="1"/>
    <col min="5" max="5" width="18.85546875" style="7" customWidth="1"/>
    <col min="6" max="6" width="15" style="7" customWidth="1"/>
    <col min="8" max="8" width="9" customWidth="1"/>
    <col min="9" max="9" width="9.140625" hidden="1" customWidth="1"/>
  </cols>
  <sheetData>
    <row r="1" spans="1:9" ht="31.5" customHeight="1" x14ac:dyDescent="0.3">
      <c r="A1" s="24" t="s">
        <v>81</v>
      </c>
      <c r="B1" s="25"/>
      <c r="C1" s="25"/>
      <c r="D1" s="25"/>
      <c r="E1" s="25"/>
      <c r="F1" s="25"/>
      <c r="G1" s="25"/>
      <c r="H1" s="25"/>
      <c r="I1" s="25"/>
    </row>
    <row r="2" spans="1:9" ht="18.75" x14ac:dyDescent="0.25">
      <c r="A2" s="1" t="s">
        <v>73</v>
      </c>
    </row>
    <row r="3" spans="1:9" ht="66" customHeight="1" x14ac:dyDescent="0.25">
      <c r="A3" s="6" t="s">
        <v>0</v>
      </c>
      <c r="B3" s="6" t="s">
        <v>1</v>
      </c>
      <c r="C3" s="8" t="s">
        <v>74</v>
      </c>
      <c r="D3" s="8" t="s">
        <v>82</v>
      </c>
      <c r="E3" s="8" t="s">
        <v>83</v>
      </c>
      <c r="F3" s="10" t="s">
        <v>76</v>
      </c>
      <c r="G3" s="26" t="s">
        <v>77</v>
      </c>
      <c r="H3" s="26"/>
      <c r="I3" s="26"/>
    </row>
    <row r="4" spans="1:9" ht="15.75" x14ac:dyDescent="0.25">
      <c r="A4" s="3" t="s">
        <v>2</v>
      </c>
      <c r="B4" s="4" t="s">
        <v>36</v>
      </c>
      <c r="C4" s="16">
        <f>C5+C6+C7+C8+C9+C10</f>
        <v>35870526.32</v>
      </c>
      <c r="D4" s="16">
        <f>D5+D6+D7+D8+D9+D10</f>
        <v>23694523.630000003</v>
      </c>
      <c r="E4" s="30">
        <f>E5+E6+E7+E8+E9+E10</f>
        <v>23997455.219999999</v>
      </c>
      <c r="F4" s="13">
        <f>D4/C4*100</f>
        <v>66.055689895993709</v>
      </c>
      <c r="G4" s="23">
        <f>D4/E4*100</f>
        <v>98.737651191666657</v>
      </c>
      <c r="H4" s="23"/>
      <c r="I4" s="23"/>
    </row>
    <row r="5" spans="1:9" ht="47.25" x14ac:dyDescent="0.25">
      <c r="A5" s="5" t="s">
        <v>3</v>
      </c>
      <c r="B5" s="4" t="s">
        <v>37</v>
      </c>
      <c r="C5" s="17">
        <v>1202035.56</v>
      </c>
      <c r="D5" s="17">
        <v>846408.09</v>
      </c>
      <c r="E5" s="33">
        <v>183548.24</v>
      </c>
      <c r="F5" s="15">
        <f t="shared" ref="F5:F41" si="0">D5/C5*100</f>
        <v>70.414563276314382</v>
      </c>
      <c r="G5" s="23" t="s">
        <v>84</v>
      </c>
      <c r="H5" s="23"/>
      <c r="I5" s="23"/>
    </row>
    <row r="6" spans="1:9" ht="63" x14ac:dyDescent="0.25">
      <c r="A6" s="5" t="s">
        <v>4</v>
      </c>
      <c r="B6" s="4" t="s">
        <v>38</v>
      </c>
      <c r="C6" s="17">
        <v>648288.71</v>
      </c>
      <c r="D6" s="17">
        <v>321055.98</v>
      </c>
      <c r="E6" s="33">
        <v>215130.73</v>
      </c>
      <c r="F6" s="15">
        <f t="shared" si="0"/>
        <v>49.523611170091172</v>
      </c>
      <c r="G6" s="23">
        <f t="shared" ref="G6:G41" si="1">D6/E6*100</f>
        <v>149.23761937683193</v>
      </c>
      <c r="H6" s="23"/>
      <c r="I6" s="23"/>
    </row>
    <row r="7" spans="1:9" ht="78.75" x14ac:dyDescent="0.25">
      <c r="A7" s="5" t="s">
        <v>5</v>
      </c>
      <c r="B7" s="4" t="s">
        <v>39</v>
      </c>
      <c r="C7" s="17">
        <v>18768524.379999999</v>
      </c>
      <c r="D7" s="17">
        <v>14162601.710000001</v>
      </c>
      <c r="E7" s="33">
        <v>13390427.800000001</v>
      </c>
      <c r="F7" s="15">
        <f t="shared" si="0"/>
        <v>75.459324469279352</v>
      </c>
      <c r="G7" s="23">
        <f t="shared" si="1"/>
        <v>105.76661120565542</v>
      </c>
      <c r="H7" s="23"/>
      <c r="I7" s="23"/>
    </row>
    <row r="8" spans="1:9" ht="63" x14ac:dyDescent="0.25">
      <c r="A8" s="5" t="s">
        <v>6</v>
      </c>
      <c r="B8" s="4" t="s">
        <v>40</v>
      </c>
      <c r="C8" s="17">
        <v>4795703</v>
      </c>
      <c r="D8" s="17">
        <v>3207744.84</v>
      </c>
      <c r="E8" s="33">
        <v>2825159.68</v>
      </c>
      <c r="F8" s="15">
        <f t="shared" si="0"/>
        <v>66.887896101989625</v>
      </c>
      <c r="G8" s="23">
        <f>D8/E8*100</f>
        <v>113.54207207148022</v>
      </c>
      <c r="H8" s="23"/>
      <c r="I8" s="23"/>
    </row>
    <row r="9" spans="1:9" ht="15.75" x14ac:dyDescent="0.25">
      <c r="A9" s="5" t="s">
        <v>41</v>
      </c>
      <c r="B9" s="4" t="s">
        <v>42</v>
      </c>
      <c r="C9" s="16">
        <v>478478</v>
      </c>
      <c r="D9" s="16">
        <v>0</v>
      </c>
      <c r="E9" s="33">
        <v>0</v>
      </c>
      <c r="F9" s="13">
        <f t="shared" si="0"/>
        <v>0</v>
      </c>
      <c r="G9" s="23"/>
      <c r="H9" s="23"/>
      <c r="I9" s="23"/>
    </row>
    <row r="10" spans="1:9" ht="15.75" x14ac:dyDescent="0.25">
      <c r="A10" s="5" t="s">
        <v>7</v>
      </c>
      <c r="B10" s="4" t="s">
        <v>43</v>
      </c>
      <c r="C10" s="16">
        <v>9977496.6699999999</v>
      </c>
      <c r="D10" s="16">
        <v>5156713.01</v>
      </c>
      <c r="E10" s="33">
        <v>7383188.7699999996</v>
      </c>
      <c r="F10" s="13">
        <f t="shared" si="0"/>
        <v>51.683435039422562</v>
      </c>
      <c r="G10" s="23">
        <f t="shared" si="1"/>
        <v>69.843981654013703</v>
      </c>
      <c r="H10" s="23"/>
      <c r="I10" s="23"/>
    </row>
    <row r="11" spans="1:9" ht="31.5" x14ac:dyDescent="0.25">
      <c r="A11" s="3" t="s">
        <v>8</v>
      </c>
      <c r="B11" s="4" t="s">
        <v>44</v>
      </c>
      <c r="C11" s="21">
        <f>C12</f>
        <v>145622.82</v>
      </c>
      <c r="D11" s="21">
        <f>D12</f>
        <v>131581.54999999999</v>
      </c>
      <c r="E11" s="33">
        <f>E12</f>
        <v>36685</v>
      </c>
      <c r="F11" s="15">
        <f t="shared" si="0"/>
        <v>90.357781836665424</v>
      </c>
      <c r="G11" s="23">
        <f t="shared" si="1"/>
        <v>358.6794330107673</v>
      </c>
      <c r="H11" s="23"/>
      <c r="I11" s="23"/>
    </row>
    <row r="12" spans="1:9" ht="28.5" customHeight="1" x14ac:dyDescent="0.25">
      <c r="A12" s="5" t="s">
        <v>78</v>
      </c>
      <c r="B12" s="4" t="s">
        <v>45</v>
      </c>
      <c r="C12" s="17">
        <v>145622.82</v>
      </c>
      <c r="D12" s="17">
        <v>131581.54999999999</v>
      </c>
      <c r="E12" s="30">
        <v>36685</v>
      </c>
      <c r="F12" s="15">
        <f t="shared" si="0"/>
        <v>90.357781836665424</v>
      </c>
      <c r="G12" s="23">
        <f>D12/E12*100</f>
        <v>358.6794330107673</v>
      </c>
      <c r="H12" s="23"/>
      <c r="I12" s="23"/>
    </row>
    <row r="13" spans="1:9" ht="15.75" x14ac:dyDescent="0.25">
      <c r="A13" s="3" t="s">
        <v>9</v>
      </c>
      <c r="B13" s="4" t="s">
        <v>46</v>
      </c>
      <c r="C13" s="17">
        <f>C14+C15+C16+C17+C18</f>
        <v>12790471.26</v>
      </c>
      <c r="D13" s="17">
        <f>D14+D15+D16+D17+D18</f>
        <v>4722269.45</v>
      </c>
      <c r="E13" s="30">
        <f>E14+E15+E16+E17+E18</f>
        <v>1954202.75</v>
      </c>
      <c r="F13" s="13">
        <f t="shared" si="0"/>
        <v>36.920214697390286</v>
      </c>
      <c r="G13" s="23">
        <f>D13/E13*100</f>
        <v>241.64685317324418</v>
      </c>
      <c r="H13" s="23"/>
      <c r="I13" s="23"/>
    </row>
    <row r="14" spans="1:9" ht="15.75" x14ac:dyDescent="0.25">
      <c r="A14" s="3" t="s">
        <v>10</v>
      </c>
      <c r="B14" s="4" t="s">
        <v>47</v>
      </c>
      <c r="C14" s="17">
        <v>1191330.9099999999</v>
      </c>
      <c r="D14" s="17">
        <v>17544.759999999998</v>
      </c>
      <c r="E14" s="30">
        <v>0</v>
      </c>
      <c r="F14" s="13">
        <f t="shared" si="0"/>
        <v>1.4727024920389247</v>
      </c>
      <c r="G14" s="27"/>
      <c r="H14" s="28"/>
      <c r="I14" s="29"/>
    </row>
    <row r="15" spans="1:9" ht="15.75" x14ac:dyDescent="0.25">
      <c r="A15" s="3" t="s">
        <v>79</v>
      </c>
      <c r="B15" s="4" t="s">
        <v>80</v>
      </c>
      <c r="C15" s="17">
        <v>984600</v>
      </c>
      <c r="D15" s="17">
        <v>24873.27</v>
      </c>
      <c r="E15" s="30">
        <v>0</v>
      </c>
      <c r="F15" s="13">
        <f t="shared" si="0"/>
        <v>2.5262309567336989</v>
      </c>
      <c r="G15" s="22"/>
      <c r="H15" s="22"/>
      <c r="I15" s="22"/>
    </row>
    <row r="16" spans="1:9" ht="15.75" x14ac:dyDescent="0.25">
      <c r="A16" s="3" t="s">
        <v>11</v>
      </c>
      <c r="B16" s="4" t="s">
        <v>48</v>
      </c>
      <c r="C16" s="17">
        <v>1700000</v>
      </c>
      <c r="D16" s="17">
        <v>1128571.42</v>
      </c>
      <c r="E16" s="30">
        <v>752780.5</v>
      </c>
      <c r="F16" s="13">
        <f t="shared" si="0"/>
        <v>66.386554117647051</v>
      </c>
      <c r="G16" s="23">
        <f>D16/E16*100</f>
        <v>149.92038449455052</v>
      </c>
      <c r="H16" s="23"/>
      <c r="I16" s="23"/>
    </row>
    <row r="17" spans="1:9" ht="15.75" x14ac:dyDescent="0.25">
      <c r="A17" s="3" t="s">
        <v>12</v>
      </c>
      <c r="B17" s="4" t="s">
        <v>49</v>
      </c>
      <c r="C17" s="17">
        <v>8874540.3499999996</v>
      </c>
      <c r="D17" s="17">
        <v>3543280</v>
      </c>
      <c r="E17" s="30">
        <v>1181422.25</v>
      </c>
      <c r="F17" s="13">
        <f t="shared" si="0"/>
        <v>39.926349537641123</v>
      </c>
      <c r="G17" s="23">
        <f>D17/E17*100</f>
        <v>299.91647778768345</v>
      </c>
      <c r="H17" s="23"/>
      <c r="I17" s="23"/>
    </row>
    <row r="18" spans="1:9" ht="31.5" customHeight="1" x14ac:dyDescent="0.25">
      <c r="A18" s="3" t="s">
        <v>13</v>
      </c>
      <c r="B18" s="4" t="s">
        <v>50</v>
      </c>
      <c r="C18" s="17">
        <v>40000</v>
      </c>
      <c r="D18" s="17">
        <v>8000</v>
      </c>
      <c r="E18" s="30">
        <v>20000</v>
      </c>
      <c r="F18" s="13">
        <f t="shared" si="0"/>
        <v>20</v>
      </c>
      <c r="G18" s="23">
        <f>D18/E18*100</f>
        <v>40</v>
      </c>
      <c r="H18" s="23"/>
      <c r="I18" s="23"/>
    </row>
    <row r="19" spans="1:9" ht="15.75" x14ac:dyDescent="0.25">
      <c r="A19" s="3" t="s">
        <v>14</v>
      </c>
      <c r="B19" s="4" t="s">
        <v>51</v>
      </c>
      <c r="C19" s="17">
        <f>C20+C21+C22</f>
        <v>9339097.5800000001</v>
      </c>
      <c r="D19" s="17">
        <f>D20+D21+D22</f>
        <v>4637709.54</v>
      </c>
      <c r="E19" s="30">
        <f>E20+E21+E22</f>
        <v>1298469.3400000001</v>
      </c>
      <c r="F19" s="13">
        <f t="shared" si="0"/>
        <v>49.659075732668377</v>
      </c>
      <c r="G19" s="23">
        <f t="shared" si="1"/>
        <v>357.16742761134424</v>
      </c>
      <c r="H19" s="23"/>
      <c r="I19" s="23"/>
    </row>
    <row r="20" spans="1:9" ht="15.75" customHeight="1" x14ac:dyDescent="0.25">
      <c r="A20" s="3" t="s">
        <v>15</v>
      </c>
      <c r="B20" s="4" t="s">
        <v>52</v>
      </c>
      <c r="C20" s="17">
        <v>1899627.66</v>
      </c>
      <c r="D20" s="17">
        <v>1037902.56</v>
      </c>
      <c r="E20" s="30">
        <v>1099079.3400000001</v>
      </c>
      <c r="F20" s="13">
        <f t="shared" si="0"/>
        <v>54.637157683837899</v>
      </c>
      <c r="G20" s="23">
        <f>D20/E20*100</f>
        <v>94.433815851729136</v>
      </c>
      <c r="H20" s="23"/>
      <c r="I20" s="23"/>
    </row>
    <row r="21" spans="1:9" ht="15.75" x14ac:dyDescent="0.25">
      <c r="A21" s="3" t="s">
        <v>16</v>
      </c>
      <c r="B21" s="4" t="s">
        <v>53</v>
      </c>
      <c r="C21" s="17">
        <v>6916469.9199999999</v>
      </c>
      <c r="D21" s="17">
        <v>3121806.98</v>
      </c>
      <c r="E21" s="30">
        <v>66090</v>
      </c>
      <c r="F21" s="13">
        <f t="shared" si="0"/>
        <v>45.135842649627257</v>
      </c>
      <c r="G21" s="27" t="s">
        <v>85</v>
      </c>
      <c r="H21" s="28"/>
      <c r="I21" s="29"/>
    </row>
    <row r="22" spans="1:9" ht="21" customHeight="1" x14ac:dyDescent="0.25">
      <c r="A22" s="3" t="s">
        <v>17</v>
      </c>
      <c r="B22" s="4" t="s">
        <v>54</v>
      </c>
      <c r="C22" s="17">
        <v>523000</v>
      </c>
      <c r="D22" s="17">
        <v>478000</v>
      </c>
      <c r="E22" s="30">
        <v>133300</v>
      </c>
      <c r="F22" s="13">
        <f t="shared" si="0"/>
        <v>91.395793499043975</v>
      </c>
      <c r="G22" s="23">
        <f t="shared" si="1"/>
        <v>358.58964741185298</v>
      </c>
      <c r="H22" s="23"/>
      <c r="I22" s="23"/>
    </row>
    <row r="23" spans="1:9" ht="15.75" x14ac:dyDescent="0.25">
      <c r="A23" s="3" t="s">
        <v>18</v>
      </c>
      <c r="B23" s="4" t="s">
        <v>55</v>
      </c>
      <c r="C23" s="17">
        <f>C24</f>
        <v>577100</v>
      </c>
      <c r="D23" s="17">
        <f>D24</f>
        <v>0</v>
      </c>
      <c r="E23" s="30">
        <f>E24</f>
        <v>0</v>
      </c>
      <c r="F23" s="13">
        <f t="shared" si="0"/>
        <v>0</v>
      </c>
      <c r="G23" s="23">
        <v>0</v>
      </c>
      <c r="H23" s="23"/>
      <c r="I23" s="23"/>
    </row>
    <row r="24" spans="1:9" ht="31.5" x14ac:dyDescent="0.25">
      <c r="A24" s="3" t="s">
        <v>19</v>
      </c>
      <c r="B24" s="4" t="s">
        <v>56</v>
      </c>
      <c r="C24" s="17">
        <v>577100</v>
      </c>
      <c r="D24" s="17">
        <v>0</v>
      </c>
      <c r="E24" s="30">
        <v>0</v>
      </c>
      <c r="F24" s="13">
        <f t="shared" si="0"/>
        <v>0</v>
      </c>
      <c r="G24" s="23">
        <v>0</v>
      </c>
      <c r="H24" s="23"/>
      <c r="I24" s="23"/>
    </row>
    <row r="25" spans="1:9" ht="15.75" x14ac:dyDescent="0.25">
      <c r="A25" s="3" t="s">
        <v>20</v>
      </c>
      <c r="B25" s="4" t="s">
        <v>57</v>
      </c>
      <c r="C25" s="17">
        <f>C26+C27+C28+C29+C30</f>
        <v>68433858.170000002</v>
      </c>
      <c r="D25" s="17">
        <f>D26+D27+D28+D29+D30</f>
        <v>48718505.819999993</v>
      </c>
      <c r="E25" s="30">
        <f>E26+E27+E28+E29+E30</f>
        <v>47416089.469999999</v>
      </c>
      <c r="F25" s="13">
        <f t="shared" si="0"/>
        <v>71.190646154971844</v>
      </c>
      <c r="G25" s="23">
        <f t="shared" si="1"/>
        <v>102.74678145025862</v>
      </c>
      <c r="H25" s="23"/>
      <c r="I25" s="23"/>
    </row>
    <row r="26" spans="1:9" ht="15.75" x14ac:dyDescent="0.25">
      <c r="A26" s="3" t="s">
        <v>21</v>
      </c>
      <c r="B26" s="4" t="s">
        <v>58</v>
      </c>
      <c r="C26" s="17">
        <v>15953737.98</v>
      </c>
      <c r="D26" s="17">
        <v>11401365.74</v>
      </c>
      <c r="E26" s="30">
        <v>10979086.810000001</v>
      </c>
      <c r="F26" s="13">
        <f t="shared" si="0"/>
        <v>71.465168566094249</v>
      </c>
      <c r="G26" s="23">
        <f t="shared" si="1"/>
        <v>103.84621177797209</v>
      </c>
      <c r="H26" s="23"/>
      <c r="I26" s="23"/>
    </row>
    <row r="27" spans="1:9" ht="15.75" x14ac:dyDescent="0.25">
      <c r="A27" s="3" t="s">
        <v>22</v>
      </c>
      <c r="B27" s="4" t="s">
        <v>59</v>
      </c>
      <c r="C27" s="17">
        <v>37465555.630000003</v>
      </c>
      <c r="D27" s="17">
        <v>26830918.949999999</v>
      </c>
      <c r="E27" s="30">
        <v>28338639.73</v>
      </c>
      <c r="F27" s="13">
        <f t="shared" si="0"/>
        <v>71.614896666621235</v>
      </c>
      <c r="G27" s="23">
        <f t="shared" si="1"/>
        <v>94.679628964675075</v>
      </c>
      <c r="H27" s="23"/>
      <c r="I27" s="23"/>
    </row>
    <row r="28" spans="1:9" ht="15.75" x14ac:dyDescent="0.25">
      <c r="A28" s="3" t="s">
        <v>75</v>
      </c>
      <c r="B28" s="4" t="s">
        <v>60</v>
      </c>
      <c r="C28" s="17">
        <v>6964950.0099999998</v>
      </c>
      <c r="D28" s="17">
        <v>4151983.72</v>
      </c>
      <c r="E28" s="30">
        <v>4050815.39</v>
      </c>
      <c r="F28" s="13">
        <f t="shared" si="0"/>
        <v>59.612541569411782</v>
      </c>
      <c r="G28" s="23">
        <f>D28/E28*100</f>
        <v>102.4974806368552</v>
      </c>
      <c r="H28" s="23"/>
      <c r="I28" s="23"/>
    </row>
    <row r="29" spans="1:9" ht="15.75" x14ac:dyDescent="0.25">
      <c r="A29" s="3" t="s">
        <v>23</v>
      </c>
      <c r="B29" s="4" t="s">
        <v>61</v>
      </c>
      <c r="C29" s="17">
        <v>295411</v>
      </c>
      <c r="D29" s="17">
        <v>246066</v>
      </c>
      <c r="E29" s="30">
        <v>155600</v>
      </c>
      <c r="F29" s="13">
        <f t="shared" si="0"/>
        <v>83.296153494622743</v>
      </c>
      <c r="G29" s="23">
        <f t="shared" si="1"/>
        <v>158.14010282776349</v>
      </c>
      <c r="H29" s="23"/>
      <c r="I29" s="23"/>
    </row>
    <row r="30" spans="1:9" ht="15.75" x14ac:dyDescent="0.25">
      <c r="A30" s="3" t="s">
        <v>24</v>
      </c>
      <c r="B30" s="4" t="s">
        <v>62</v>
      </c>
      <c r="C30" s="17">
        <v>7754203.5499999998</v>
      </c>
      <c r="D30" s="17">
        <v>6088171.4100000001</v>
      </c>
      <c r="E30" s="30">
        <v>3891947.54</v>
      </c>
      <c r="F30" s="13">
        <f t="shared" si="0"/>
        <v>78.514464712497784</v>
      </c>
      <c r="G30" s="23">
        <f t="shared" si="1"/>
        <v>156.42994535327165</v>
      </c>
      <c r="H30" s="23"/>
      <c r="I30" s="23"/>
    </row>
    <row r="31" spans="1:9" ht="15.75" x14ac:dyDescent="0.25">
      <c r="A31" s="3" t="s">
        <v>25</v>
      </c>
      <c r="B31" s="4" t="s">
        <v>63</v>
      </c>
      <c r="C31" s="17">
        <f>C32+C33</f>
        <v>6451408</v>
      </c>
      <c r="D31" s="17">
        <f>D32+D33</f>
        <v>4540754.03</v>
      </c>
      <c r="E31" s="30">
        <f>E32+E33</f>
        <v>3540212.36</v>
      </c>
      <c r="F31" s="13">
        <f t="shared" si="0"/>
        <v>70.383922858389994</v>
      </c>
      <c r="G31" s="23">
        <f t="shared" si="1"/>
        <v>128.26219357078344</v>
      </c>
      <c r="H31" s="23"/>
      <c r="I31" s="23"/>
    </row>
    <row r="32" spans="1:9" ht="15.75" x14ac:dyDescent="0.25">
      <c r="A32" s="3" t="s">
        <v>26</v>
      </c>
      <c r="B32" s="4" t="s">
        <v>64</v>
      </c>
      <c r="C32" s="17">
        <v>4304242</v>
      </c>
      <c r="D32" s="17">
        <v>3012930.18</v>
      </c>
      <c r="E32" s="30">
        <v>2132018.3199999998</v>
      </c>
      <c r="F32" s="13">
        <f t="shared" si="0"/>
        <v>69.999088805880334</v>
      </c>
      <c r="G32" s="23">
        <f t="shared" si="1"/>
        <v>141.31821250016276</v>
      </c>
      <c r="H32" s="23"/>
      <c r="I32" s="23"/>
    </row>
    <row r="33" spans="1:9" ht="31.5" x14ac:dyDescent="0.25">
      <c r="A33" s="3" t="s">
        <v>27</v>
      </c>
      <c r="B33" s="4" t="s">
        <v>65</v>
      </c>
      <c r="C33" s="17">
        <v>2147166</v>
      </c>
      <c r="D33" s="17">
        <v>1527823.85</v>
      </c>
      <c r="E33" s="30">
        <v>1408194.04</v>
      </c>
      <c r="F33" s="15">
        <f t="shared" si="0"/>
        <v>71.155367121126176</v>
      </c>
      <c r="G33" s="23">
        <f t="shared" si="1"/>
        <v>108.49526461566334</v>
      </c>
      <c r="H33" s="23"/>
      <c r="I33" s="23"/>
    </row>
    <row r="34" spans="1:9" ht="15.75" x14ac:dyDescent="0.25">
      <c r="A34" s="3" t="s">
        <v>28</v>
      </c>
      <c r="B34" s="4" t="s">
        <v>66</v>
      </c>
      <c r="C34" s="17">
        <f>C35+C36+C37+C38</f>
        <v>2286217.0699999998</v>
      </c>
      <c r="D34" s="17">
        <f>D35+D36+D37+D38</f>
        <v>1665015.92</v>
      </c>
      <c r="E34" s="30">
        <f>E35+E36+E37+E38</f>
        <v>4693695.67</v>
      </c>
      <c r="F34" s="13">
        <f t="shared" si="0"/>
        <v>72.828426567561237</v>
      </c>
      <c r="G34" s="23">
        <f t="shared" si="1"/>
        <v>35.473452841053074</v>
      </c>
      <c r="H34" s="23"/>
      <c r="I34" s="23"/>
    </row>
    <row r="35" spans="1:9" ht="15.75" x14ac:dyDescent="0.25">
      <c r="A35" s="3" t="s">
        <v>29</v>
      </c>
      <c r="B35" s="4" t="s">
        <v>67</v>
      </c>
      <c r="C35" s="17">
        <v>1778049.72</v>
      </c>
      <c r="D35" s="17">
        <v>1292061.51</v>
      </c>
      <c r="E35" s="30">
        <v>1254539.03</v>
      </c>
      <c r="F35" s="13">
        <f t="shared" si="0"/>
        <v>72.667344195526766</v>
      </c>
      <c r="G35" s="23">
        <f t="shared" si="1"/>
        <v>102.99093763547556</v>
      </c>
      <c r="H35" s="23"/>
      <c r="I35" s="23"/>
    </row>
    <row r="36" spans="1:9" ht="15.75" x14ac:dyDescent="0.25">
      <c r="A36" s="3" t="s">
        <v>30</v>
      </c>
      <c r="B36" s="4" t="s">
        <v>68</v>
      </c>
      <c r="C36" s="17">
        <v>65522</v>
      </c>
      <c r="D36" s="17">
        <v>58522</v>
      </c>
      <c r="E36" s="30">
        <v>3165323</v>
      </c>
      <c r="F36" s="13">
        <f t="shared" si="0"/>
        <v>89.316565428405724</v>
      </c>
      <c r="G36" s="23">
        <f t="shared" si="1"/>
        <v>1.8488476531462981</v>
      </c>
      <c r="H36" s="23"/>
      <c r="I36" s="23"/>
    </row>
    <row r="37" spans="1:9" ht="15.75" x14ac:dyDescent="0.25">
      <c r="A37" s="3" t="s">
        <v>31</v>
      </c>
      <c r="B37" s="4" t="s">
        <v>69</v>
      </c>
      <c r="C37" s="17">
        <v>298245.34999999998</v>
      </c>
      <c r="D37" s="17">
        <v>204230.41</v>
      </c>
      <c r="E37" s="30">
        <v>178523.64</v>
      </c>
      <c r="F37" s="13">
        <f t="shared" si="0"/>
        <v>68.477315740211893</v>
      </c>
      <c r="G37" s="23">
        <f t="shared" si="1"/>
        <v>114.3996447753362</v>
      </c>
      <c r="H37" s="23"/>
      <c r="I37" s="23"/>
    </row>
    <row r="38" spans="1:9" ht="31.5" x14ac:dyDescent="0.25">
      <c r="A38" s="3" t="s">
        <v>32</v>
      </c>
      <c r="B38" s="4" t="s">
        <v>70</v>
      </c>
      <c r="C38" s="17">
        <v>144400</v>
      </c>
      <c r="D38" s="17">
        <v>110202</v>
      </c>
      <c r="E38" s="30">
        <v>95310</v>
      </c>
      <c r="F38" s="13">
        <f t="shared" si="0"/>
        <v>76.31717451523545</v>
      </c>
      <c r="G38" s="23">
        <f t="shared" si="1"/>
        <v>115.62480327352849</v>
      </c>
      <c r="H38" s="23"/>
      <c r="I38" s="23"/>
    </row>
    <row r="39" spans="1:9" ht="15.75" x14ac:dyDescent="0.25">
      <c r="A39" s="3" t="s">
        <v>33</v>
      </c>
      <c r="B39" s="4" t="s">
        <v>71</v>
      </c>
      <c r="C39" s="17">
        <f>C40</f>
        <v>749746</v>
      </c>
      <c r="D39" s="17">
        <f>D40</f>
        <v>470731.59</v>
      </c>
      <c r="E39" s="30">
        <f>E40</f>
        <v>425367.81</v>
      </c>
      <c r="F39" s="13">
        <f t="shared" si="0"/>
        <v>62.785475347651079</v>
      </c>
      <c r="G39" s="23">
        <f t="shared" si="1"/>
        <v>110.66460106607504</v>
      </c>
      <c r="H39" s="23"/>
      <c r="I39" s="23"/>
    </row>
    <row r="40" spans="1:9" ht="15.75" x14ac:dyDescent="0.25">
      <c r="A40" s="11" t="s">
        <v>34</v>
      </c>
      <c r="B40" s="12" t="s">
        <v>72</v>
      </c>
      <c r="C40" s="19">
        <v>749746</v>
      </c>
      <c r="D40" s="19">
        <v>470731.59</v>
      </c>
      <c r="E40" s="31">
        <v>425367.81</v>
      </c>
      <c r="F40" s="14">
        <f t="shared" si="0"/>
        <v>62.785475347651079</v>
      </c>
      <c r="G40" s="23">
        <f t="shared" si="1"/>
        <v>110.66460106607504</v>
      </c>
      <c r="H40" s="23"/>
      <c r="I40" s="23"/>
    </row>
    <row r="41" spans="1:9" ht="23.25" customHeight="1" x14ac:dyDescent="0.25">
      <c r="A41" s="3" t="s">
        <v>35</v>
      </c>
      <c r="B41" s="3"/>
      <c r="C41" s="20">
        <f>C4+C11+C13+C19+C23+C25+C31+C34+C39</f>
        <v>136644047.22</v>
      </c>
      <c r="D41" s="20">
        <f>D4+D11+D13+D19+D23+D25+D31+D34+D39</f>
        <v>88581091.530000001</v>
      </c>
      <c r="E41" s="32">
        <f>E4+E11+E13+E19+E23+E25+E31+E34+E39</f>
        <v>83362177.620000005</v>
      </c>
      <c r="F41" s="18">
        <f t="shared" si="0"/>
        <v>64.826162084750351</v>
      </c>
      <c r="G41" s="23">
        <f t="shared" si="1"/>
        <v>106.26052972583082</v>
      </c>
      <c r="H41" s="23"/>
      <c r="I41" s="23"/>
    </row>
    <row r="42" spans="1:9" ht="18.75" x14ac:dyDescent="0.25">
      <c r="A42" s="2"/>
      <c r="D42" s="9"/>
      <c r="E42" s="9"/>
      <c r="F42" s="9"/>
    </row>
  </sheetData>
  <mergeCells count="39">
    <mergeCell ref="G14:I14"/>
    <mergeCell ref="G25:I2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41:I41"/>
    <mergeCell ref="G36:I36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7:I37"/>
    <mergeCell ref="G38:I38"/>
    <mergeCell ref="G39:I39"/>
    <mergeCell ref="G40:I40"/>
    <mergeCell ref="G13:I13"/>
    <mergeCell ref="A1:I1"/>
    <mergeCell ref="G3:I3"/>
    <mergeCell ref="G4:I4"/>
    <mergeCell ref="G5:I5"/>
    <mergeCell ref="G6:I6"/>
    <mergeCell ref="G7:I7"/>
    <mergeCell ref="G8:I8"/>
    <mergeCell ref="G10:I10"/>
    <mergeCell ref="G11:I11"/>
    <mergeCell ref="G12:I12"/>
    <mergeCell ref="G9:I9"/>
  </mergeCells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2017-08-15T12:45:42Z</dcterms:created>
  <dcterms:modified xsi:type="dcterms:W3CDTF">2021-10-26T08:38:25Z</dcterms:modified>
</cp:coreProperties>
</file>