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O_7\Desktop\Ромашова Л.А\ДОКУМЕНТЫ 2020 год\РЕШЕНИЯ СОВЕТА\1 заседание\"/>
    </mc:Choice>
  </mc:AlternateContent>
  <bookViews>
    <workbookView xWindow="0" yWindow="0" windowWidth="28800" windowHeight="12435"/>
  </bookViews>
  <sheets>
    <sheet name="без учета счетов бюджета" sheetId="2" r:id="rId1"/>
  </sheets>
  <definedNames>
    <definedName name="_xlnm.Print_Titles" localSheetId="0">'без учета счетов бюджета'!$4:$5</definedName>
  </definedNames>
  <calcPr calcId="152511"/>
</workbook>
</file>

<file path=xl/calcChain.xml><?xml version="1.0" encoding="utf-8"?>
<calcChain xmlns="http://schemas.openxmlformats.org/spreadsheetml/2006/main">
  <c r="I29" i="2" l="1"/>
  <c r="Q7" i="2"/>
  <c r="Q10" i="2" l="1"/>
  <c r="R10" i="2" s="1"/>
  <c r="R8" i="2"/>
  <c r="R7" i="2"/>
  <c r="R9" i="2"/>
  <c r="R12" i="2"/>
  <c r="R11" i="2"/>
  <c r="R13" i="2" l="1"/>
  <c r="Q14" i="2" l="1"/>
  <c r="R15" i="2"/>
  <c r="Q17" i="2"/>
  <c r="R17" i="2" s="1"/>
  <c r="R18" i="2"/>
  <c r="Q19" i="2"/>
  <c r="R19" i="2" s="1"/>
  <c r="R20" i="2"/>
  <c r="R21" i="2"/>
  <c r="Q23" i="2"/>
  <c r="Q27" i="2"/>
  <c r="R28" i="2"/>
  <c r="R27" i="2" s="1"/>
  <c r="R24" i="2"/>
  <c r="R25" i="2"/>
  <c r="R26" i="2"/>
  <c r="R14" i="2" l="1"/>
  <c r="Q6" i="2"/>
  <c r="Q16" i="2"/>
  <c r="R16" i="2" s="1"/>
  <c r="R23" i="2"/>
  <c r="R22" i="2" s="1"/>
  <c r="Q22" i="2"/>
  <c r="R6" i="2" l="1"/>
  <c r="R29" i="2" s="1"/>
  <c r="Q29" i="2"/>
</calcChain>
</file>

<file path=xl/sharedStrings.xml><?xml version="1.0" encoding="utf-8"?>
<sst xmlns="http://schemas.openxmlformats.org/spreadsheetml/2006/main" count="82" uniqueCount="68">
  <si>
    <t>Единица измерения: руб.</t>
  </si>
  <si>
    <t>Ц.ст.</t>
  </si>
  <si>
    <t/>
  </si>
  <si>
    <t xml:space="preserve">    Муниципальная программа "Комплексное развитие систем коммунальной инфраструктуры в Пестяковском городском поселении"</t>
  </si>
  <si>
    <t>0100000000</t>
  </si>
  <si>
    <t xml:space="preserve">      Подпрограмма "Благоустройство территории Пестяковского городского поселения"</t>
  </si>
  <si>
    <t>0120000000</t>
  </si>
  <si>
    <t xml:space="preserve">        Благоустройство и санитарное содержание территории Пестяковского городского поселения</t>
  </si>
  <si>
    <t>0120110020</t>
  </si>
  <si>
    <t xml:space="preserve">        Содержание уличного освещения Пестяковского городского поселения</t>
  </si>
  <si>
    <t>0120110060</t>
  </si>
  <si>
    <t xml:space="preserve">      Подпрограмма "Ремонт и содержание дорог общего пользования Пестяковского городского поселения".</t>
  </si>
  <si>
    <t>0130000000</t>
  </si>
  <si>
    <t xml:space="preserve">        Ремонт дорог общего пользования Пестяковского городского поселения в рамках средств дорожного фонда</t>
  </si>
  <si>
    <t>0130110080</t>
  </si>
  <si>
    <t xml:space="preserve">        Ремонт дорог общего пользования Пестяковского городского поселения в рамках средств дорожной деятельности</t>
  </si>
  <si>
    <t>0130110110</t>
  </si>
  <si>
    <t>01301S0510</t>
  </si>
  <si>
    <t xml:space="preserve">      Подпрограмма "Энергоэффективность и энегосбережение в Пестяковском городском поселении"</t>
  </si>
  <si>
    <t>0160000000</t>
  </si>
  <si>
    <t xml:space="preserve">        Мероприятия по энергосбережению и повышению энергетической эффективности</t>
  </si>
  <si>
    <t>0160100110</t>
  </si>
  <si>
    <t xml:space="preserve">    Муниципальная программа "Обеспечение безопасности жизнедеятельности в Пестяковском городском поселении"</t>
  </si>
  <si>
    <t>0400000000</t>
  </si>
  <si>
    <t xml:space="preserve">      Подпрограмма "Предупреждение и ликвидация последствий ЧС и ГО"</t>
  </si>
  <si>
    <t>0430000000</t>
  </si>
  <si>
    <t xml:space="preserve">        Резервный фонд</t>
  </si>
  <si>
    <t>0430110330</t>
  </si>
  <si>
    <t xml:space="preserve">    Муниципальная программа "Организация деятельности органов местного самоуправления Пестяковского городского поселения"</t>
  </si>
  <si>
    <t>0600000000</t>
  </si>
  <si>
    <t xml:space="preserve">      Подпрограмма "Иные мероприятия в области муниципального управления"</t>
  </si>
  <si>
    <t>0620000000</t>
  </si>
  <si>
    <t xml:space="preserve">        Проведение выборов в депутаты Совета Пестяковского городского поселения</t>
  </si>
  <si>
    <t>0620110360</t>
  </si>
  <si>
    <t xml:space="preserve">    Муниципальная программа "Забота и внимание на территории Пестяковского городского поселения"</t>
  </si>
  <si>
    <t>0700000000</t>
  </si>
  <si>
    <t xml:space="preserve">      Подпрограмма "Повышение качества жизни граждан"</t>
  </si>
  <si>
    <t>0710000000</t>
  </si>
  <si>
    <t xml:space="preserve">        Организация поздравлений долгожителей юбиляров, участников ВОВ и тружеников тыла</t>
  </si>
  <si>
    <t>0710110010</t>
  </si>
  <si>
    <t xml:space="preserve">        Приобретение венков и цветков к памятнику погибшим воинам</t>
  </si>
  <si>
    <t>0710110020</t>
  </si>
  <si>
    <t xml:space="preserve">        Организация и проведение мероприятий для граждан пожилого возраста</t>
  </si>
  <si>
    <t>0710110030</t>
  </si>
  <si>
    <t xml:space="preserve">      Подпрограмма "Старшее поколение"</t>
  </si>
  <si>
    <t>0720000000</t>
  </si>
  <si>
    <t xml:space="preserve">        Проведение ремонта жилых помещений и (или) замену (приобретение) бытового и санитарного оборудования в жилых помещениях, занимаемых инвалидами участниками ВОВ 1941-1945 годов</t>
  </si>
  <si>
    <t>0720110040</t>
  </si>
  <si>
    <t>ВСЕГО РАСХОДОВ:</t>
  </si>
  <si>
    <t xml:space="preserve"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       </t>
  </si>
  <si>
    <t>в связи со сложившейся экономии по данному мероприятию денежные средства перенаправлены на мероприятие по благоустройство и на содержание дорог.</t>
  </si>
  <si>
    <t xml:space="preserve">денежные средства направлены на очистку и благоустройство парковой зоны по ул. Гагарина </t>
  </si>
  <si>
    <t>данные бюджетные ассигнования напрвлены на промывку системы отопления МУ "Библиотека" Пестяковского городского поселения для подготовки отопительного сезона</t>
  </si>
  <si>
    <t>образовалась экономия денежных средств за счет уменьшения численности долгожителей района</t>
  </si>
  <si>
    <t>взвязи с пандемией COVID 19 не состоялось мероприятие по возложению  венков к памятникам погибшим воинам ВОВ.</t>
  </si>
  <si>
    <t xml:space="preserve">денежные средства направлены на организацию и проведение   мероприятий для граждан пожилого возраста и на VIII отчетно-выборную конференцию районной ветеранской организации </t>
  </si>
  <si>
    <t>в мероприятии по улучшению жилищных условий  для участника ВОВ Шумилову В.И. было отказано в связи с тем, что ранее ветеран получил благоустроенную квартиру</t>
  </si>
  <si>
    <t xml:space="preserve"> данные денежные средства в размере 50 000 рублей  направлены на  обеспечение проведения выборов, а именно на приобретение печатной продукции.                                           </t>
  </si>
  <si>
    <t xml:space="preserve">на основании распоряжения Главы Пестяковского муниципального района от 20июня 2020года №129 «О внесении в бюджетную смету Администрации Пестяковского муниципального района бюджета Пестяковского городского поселения» данные денежные средства в размере 50 000 рублей  были направлены на     обеспечение проведения выборов.                                         </t>
  </si>
  <si>
    <t>Изменение объема расходов по муниципальным программам бюджета Пестяковского городского поселения на 2020год</t>
  </si>
  <si>
    <t>Наименование программы, подпро-граммы, непрограммные мероприя-тия</t>
  </si>
  <si>
    <t xml:space="preserve">Утвер-ждено
 в бюдже-те 
</t>
  </si>
  <si>
    <t>Измене-ние</t>
  </si>
  <si>
    <t>Уточненный объем</t>
  </si>
  <si>
    <t>Обоснование внесения изменений</t>
  </si>
  <si>
    <t xml:space="preserve">денежные средства из обласного бюджета направлены на текущий  ремонт участка дороги по ул. Социалистическая на 2020 год   1 043 423,35 руб., на 2021год 1 002 638,07 руб., на 2022 год на сумму  1 063 815,99 руб., а также в связи со сложившейся экономией денежные средства на софинансирование  за счет местного бюджета  перенаправлено в сумме 441 505,81 руб. на ремонт дорог общего пользования. </t>
  </si>
  <si>
    <t>денежные средства  направлены на текущий  ремонт участка автомобильной дороги в щебеночном исполнении по ул. Гагарина за счет средств областного бюджета</t>
  </si>
  <si>
    <t>денежные средства  направлены на текущий  ремонт участка автомобильной дороги в асфальтовом исполнении по ул. Советская-Фурманова (81208,16 из программы "Забота и внимание", 590 939,00 за счет дотации из областного бюджета, 200 000,00 за счет подпрограммы "Благоустройство территории Пестяковского городского поселения"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</si>
</sst>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0"/>
      <color rgb="FF000000"/>
      <name val="Arial CYR"/>
      <charset val="204"/>
    </font>
    <font>
      <b/>
      <sz val="10"/>
      <color rgb="FF000000"/>
      <name val="Times New Roman"/>
      <family val="1"/>
      <charset val="204"/>
    </font>
    <font>
      <b/>
      <sz val="11"/>
      <color rgb="FF000000"/>
      <name val="Arial Cyr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51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10" fontId="3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10" fontId="3" fillId="3" borderId="2">
      <alignment horizontal="right" vertical="top" shrinkToFit="1"/>
    </xf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1" fontId="1" fillId="0" borderId="2">
      <alignment horizontal="left" vertical="top" wrapText="1" indent="2"/>
    </xf>
    <xf numFmtId="0" fontId="1" fillId="4" borderId="1">
      <alignment shrinkToFit="1"/>
    </xf>
    <xf numFmtId="4" fontId="1" fillId="0" borderId="2">
      <alignment horizontal="right" vertical="top" shrinkToFit="1"/>
    </xf>
    <xf numFmtId="10" fontId="1" fillId="0" borderId="2">
      <alignment horizontal="right" vertical="top" shrinkToFit="1"/>
    </xf>
    <xf numFmtId="0" fontId="1" fillId="0" borderId="1">
      <alignment vertical="top"/>
    </xf>
    <xf numFmtId="0" fontId="1" fillId="4" borderId="1">
      <alignment horizontal="center"/>
    </xf>
    <xf numFmtId="0" fontId="1" fillId="4" borderId="1">
      <alignment horizontal="left"/>
    </xf>
  </cellStyleXfs>
  <cellXfs count="68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4" fontId="3" fillId="2" borderId="2" xfId="32" applyNumberFormat="1" applyProtection="1">
      <alignment horizontal="right" vertical="top" shrinkToFit="1"/>
    </xf>
    <xf numFmtId="4" fontId="3" fillId="3" borderId="2" xfId="35" applyNumberFormat="1" applyProtection="1">
      <alignment horizontal="right" vertical="top" shrinkToFit="1"/>
    </xf>
    <xf numFmtId="0" fontId="1" fillId="5" borderId="1" xfId="2" applyNumberFormat="1" applyFill="1" applyProtection="1"/>
    <xf numFmtId="4" fontId="3" fillId="5" borderId="2" xfId="32" applyNumberFormat="1" applyFill="1" applyProtection="1">
      <alignment horizontal="right" vertical="top" shrinkToFit="1"/>
    </xf>
    <xf numFmtId="4" fontId="3" fillId="5" borderId="2" xfId="35" applyNumberFormat="1" applyFill="1" applyProtection="1">
      <alignment horizontal="right" vertical="top" shrinkToFit="1"/>
    </xf>
    <xf numFmtId="0" fontId="0" fillId="5" borderId="0" xfId="0" applyFill="1" applyProtection="1">
      <protection locked="0"/>
    </xf>
    <xf numFmtId="0" fontId="1" fillId="5" borderId="2" xfId="29" applyNumberFormat="1" applyFill="1" applyProtection="1">
      <alignment horizontal="center" vertical="center" wrapText="1"/>
    </xf>
    <xf numFmtId="0" fontId="3" fillId="5" borderId="2" xfId="30" applyNumberFormat="1" applyFill="1" applyProtection="1">
      <alignment vertical="top" wrapText="1"/>
    </xf>
    <xf numFmtId="1" fontId="1" fillId="5" borderId="2" xfId="31" applyNumberFormat="1" applyFill="1" applyProtection="1">
      <alignment horizontal="center" vertical="top" shrinkToFit="1"/>
    </xf>
    <xf numFmtId="4" fontId="6" fillId="5" borderId="2" xfId="32" applyNumberFormat="1" applyFont="1" applyFill="1" applyProtection="1">
      <alignment horizontal="right" vertical="top" shrinkToFit="1"/>
    </xf>
    <xf numFmtId="4" fontId="3" fillId="5" borderId="2" xfId="32" applyNumberFormat="1" applyFill="1" applyAlignment="1" applyProtection="1">
      <alignment horizontal="left" vertical="top" wrapText="1" shrinkToFit="1"/>
    </xf>
    <xf numFmtId="4" fontId="3" fillId="5" borderId="2" xfId="32" applyNumberFormat="1" applyFill="1" applyAlignment="1" applyProtection="1">
      <alignment horizontal="left" vertical="top" wrapText="1"/>
    </xf>
    <xf numFmtId="0" fontId="5" fillId="5" borderId="2" xfId="30" applyNumberFormat="1" applyFont="1" applyFill="1" applyProtection="1">
      <alignment vertical="top" wrapText="1"/>
    </xf>
    <xf numFmtId="1" fontId="5" fillId="5" borderId="2" xfId="31" applyNumberFormat="1" applyFont="1" applyFill="1" applyProtection="1">
      <alignment horizontal="center" vertical="top" shrinkToFit="1"/>
    </xf>
    <xf numFmtId="4" fontId="5" fillId="5" borderId="2" xfId="32" applyNumberFormat="1" applyFont="1" applyFill="1" applyProtection="1">
      <alignment horizontal="right" vertical="top" shrinkToFit="1"/>
    </xf>
    <xf numFmtId="0" fontId="1" fillId="5" borderId="3" xfId="27" applyNumberFormat="1" applyFill="1" applyBorder="1" applyProtection="1">
      <alignment horizontal="center" vertical="center" wrapText="1"/>
    </xf>
    <xf numFmtId="0" fontId="1" fillId="5" borderId="4" xfId="27" applyNumberFormat="1" applyFill="1" applyBorder="1" applyProtection="1">
      <alignment horizontal="center" vertical="center" wrapText="1"/>
    </xf>
    <xf numFmtId="0" fontId="1" fillId="5" borderId="2" xfId="23" applyNumberFormat="1" applyFill="1" applyProtection="1">
      <alignment horizontal="center" vertical="center" wrapText="1"/>
    </xf>
    <xf numFmtId="0" fontId="1" fillId="5" borderId="2" xfId="23" applyFill="1">
      <alignment horizontal="center" vertical="center" wrapText="1"/>
    </xf>
    <xf numFmtId="0" fontId="1" fillId="5" borderId="2" xfId="24" applyNumberFormat="1" applyFill="1" applyProtection="1">
      <alignment horizontal="center" vertical="center" wrapText="1"/>
    </xf>
    <xf numFmtId="0" fontId="1" fillId="5" borderId="2" xfId="24" applyFill="1">
      <alignment horizontal="center" vertical="center" wrapText="1"/>
    </xf>
    <xf numFmtId="0" fontId="7" fillId="0" borderId="1" xfId="3" applyNumberFormat="1" applyFont="1" applyProtection="1">
      <alignment horizontal="center" wrapText="1"/>
    </xf>
    <xf numFmtId="0" fontId="7" fillId="0" borderId="1" xfId="3" applyFont="1">
      <alignment horizontal="center" wrapText="1"/>
    </xf>
    <xf numFmtId="0" fontId="2" fillId="0" borderId="1" xfId="4" applyNumberFormat="1" applyProtection="1">
      <alignment horizontal="center"/>
    </xf>
    <xf numFmtId="0" fontId="2" fillId="0" borderId="1" xfId="4">
      <alignment horizontal="center"/>
    </xf>
    <xf numFmtId="0" fontId="1" fillId="0" borderId="1" xfId="5" applyNumberFormat="1" applyProtection="1">
      <alignment horizontal="right"/>
    </xf>
    <xf numFmtId="0" fontId="1" fillId="0" borderId="1" xfId="5">
      <alignment horizontal="right"/>
    </xf>
    <xf numFmtId="0" fontId="1" fillId="5" borderId="2" xfId="25" applyNumberFormat="1" applyFill="1" applyProtection="1">
      <alignment horizontal="center" vertical="center" wrapText="1"/>
    </xf>
    <xf numFmtId="0" fontId="1" fillId="5" borderId="2" xfId="25" applyFill="1">
      <alignment horizontal="center" vertical="center" wrapText="1"/>
    </xf>
    <xf numFmtId="0" fontId="1" fillId="5" borderId="2" xfId="26" applyNumberFormat="1" applyFill="1" applyProtection="1">
      <alignment horizontal="center" vertical="center" wrapText="1"/>
    </xf>
    <xf numFmtId="0" fontId="1" fillId="5" borderId="2" xfId="26" applyFill="1">
      <alignment horizontal="center" vertical="center" wrapText="1"/>
    </xf>
    <xf numFmtId="0" fontId="1" fillId="0" borderId="2" xfId="16" applyNumberFormat="1" applyProtection="1">
      <alignment horizontal="center" vertical="center" wrapText="1"/>
    </xf>
    <xf numFmtId="0" fontId="1" fillId="0" borderId="2" xfId="16">
      <alignment horizontal="center" vertical="center" wrapText="1"/>
    </xf>
    <xf numFmtId="0" fontId="1" fillId="0" borderId="2" xfId="17" applyNumberFormat="1" applyProtection="1">
      <alignment horizontal="center" vertical="center" wrapText="1"/>
    </xf>
    <xf numFmtId="0" fontId="1" fillId="0" borderId="2" xfId="17">
      <alignment horizontal="center" vertical="center" wrapText="1"/>
    </xf>
    <xf numFmtId="0" fontId="1" fillId="0" borderId="2" xfId="18" applyNumberFormat="1" applyProtection="1">
      <alignment horizontal="center" vertical="center" wrapText="1"/>
    </xf>
    <xf numFmtId="0" fontId="1" fillId="0" borderId="2" xfId="18">
      <alignment horizontal="center" vertical="center" wrapText="1"/>
    </xf>
    <xf numFmtId="0" fontId="1" fillId="0" borderId="1" xfId="37" applyNumberFormat="1" applyProtection="1">
      <alignment horizontal="left" wrapText="1"/>
    </xf>
    <xf numFmtId="0" fontId="1" fillId="0" borderId="1" xfId="37">
      <alignment horizontal="left" wrapText="1"/>
    </xf>
    <xf numFmtId="0" fontId="3" fillId="5" borderId="2" xfId="34" applyNumberFormat="1" applyFill="1" applyProtection="1">
      <alignment horizontal="left"/>
    </xf>
    <xf numFmtId="0" fontId="3" fillId="5" borderId="2" xfId="34" applyFill="1">
      <alignment horizontal="left"/>
    </xf>
    <xf numFmtId="0" fontId="1" fillId="0" borderId="3" xfId="29" applyNumberFormat="1" applyBorder="1" applyProtection="1">
      <alignment horizontal="center" vertical="center" wrapText="1"/>
    </xf>
    <xf numFmtId="0" fontId="1" fillId="0" borderId="4" xfId="29" applyNumberFormat="1" applyBorder="1" applyProtection="1">
      <alignment horizontal="center" vertical="center" wrapText="1"/>
    </xf>
    <xf numFmtId="0" fontId="1" fillId="5" borderId="3" xfId="29" applyNumberFormat="1" applyFill="1" applyBorder="1" applyProtection="1">
      <alignment horizontal="center" vertical="center" wrapText="1"/>
    </xf>
    <xf numFmtId="0" fontId="1" fillId="5" borderId="4" xfId="29" applyNumberFormat="1" applyFill="1" applyBorder="1" applyProtection="1">
      <alignment horizontal="center" vertical="center" wrapText="1"/>
    </xf>
    <xf numFmtId="0" fontId="1" fillId="5" borderId="2" xfId="21" applyNumberFormat="1" applyFill="1" applyProtection="1">
      <alignment horizontal="center" vertical="center" wrapText="1"/>
    </xf>
    <xf numFmtId="0" fontId="1" fillId="5" borderId="2" xfId="21" applyFill="1">
      <alignment horizontal="center" vertical="center" wrapText="1"/>
    </xf>
    <xf numFmtId="0" fontId="1" fillId="5" borderId="2" xfId="22" applyNumberFormat="1" applyFill="1" applyProtection="1">
      <alignment horizontal="center" vertical="center" wrapText="1"/>
    </xf>
    <xf numFmtId="0" fontId="1" fillId="5" borderId="2" xfId="22" applyFill="1">
      <alignment horizontal="center" vertical="center" wrapText="1"/>
    </xf>
    <xf numFmtId="0" fontId="1" fillId="0" borderId="3" xfId="9" applyNumberFormat="1" applyBorder="1" applyProtection="1">
      <alignment horizontal="center" vertical="center" wrapText="1"/>
    </xf>
    <xf numFmtId="0" fontId="1" fillId="0" borderId="4" xfId="9" applyNumberFormat="1" applyBorder="1" applyProtection="1">
      <alignment horizontal="center" vertical="center" wrapText="1"/>
    </xf>
    <xf numFmtId="0" fontId="1" fillId="0" borderId="2" xfId="6" applyNumberFormat="1" applyProtection="1">
      <alignment horizontal="center" vertical="center" wrapText="1"/>
    </xf>
    <xf numFmtId="0" fontId="1" fillId="0" borderId="2" xfId="6">
      <alignment horizontal="center" vertical="center" wrapText="1"/>
    </xf>
    <xf numFmtId="0" fontId="1" fillId="5" borderId="3" xfId="28" applyNumberFormat="1" applyFill="1" applyBorder="1" applyProtection="1">
      <alignment horizontal="center" vertical="center" wrapText="1"/>
    </xf>
    <xf numFmtId="0" fontId="1" fillId="5" borderId="4" xfId="28" applyNumberFormat="1" applyFill="1" applyBorder="1" applyProtection="1">
      <alignment horizontal="center" vertical="center" wrapText="1"/>
    </xf>
    <xf numFmtId="0" fontId="1" fillId="5" borderId="2" xfId="20" applyNumberFormat="1" applyFill="1" applyProtection="1">
      <alignment horizontal="center" vertical="center" wrapText="1"/>
    </xf>
    <xf numFmtId="0" fontId="1" fillId="5" borderId="2" xfId="20" applyFill="1">
      <alignment horizontal="center" vertical="center" wrapText="1"/>
    </xf>
    <xf numFmtId="0" fontId="1" fillId="5" borderId="2" xfId="19" applyNumberFormat="1" applyFill="1" applyProtection="1">
      <alignment horizontal="center" vertical="center" wrapText="1"/>
    </xf>
    <xf numFmtId="0" fontId="1" fillId="5" borderId="2" xfId="19" applyFill="1">
      <alignment horizontal="center" vertical="center" wrapText="1"/>
    </xf>
    <xf numFmtId="0" fontId="1" fillId="0" borderId="2" xfId="13" applyNumberFormat="1" applyProtection="1">
      <alignment horizontal="center" vertical="center" wrapText="1"/>
    </xf>
    <xf numFmtId="0" fontId="1" fillId="0" borderId="2" xfId="13">
      <alignment horizontal="center" vertical="center" wrapText="1"/>
    </xf>
    <xf numFmtId="0" fontId="1" fillId="0" borderId="2" xfId="14" applyNumberFormat="1" applyProtection="1">
      <alignment horizontal="center" vertical="center" wrapText="1"/>
    </xf>
    <xf numFmtId="0" fontId="1" fillId="0" borderId="2" xfId="14">
      <alignment horizontal="center" vertical="center" wrapText="1"/>
    </xf>
    <xf numFmtId="0" fontId="1" fillId="0" borderId="2" xfId="15" applyNumberFormat="1" applyProtection="1">
      <alignment horizontal="center" vertical="center" wrapText="1"/>
    </xf>
    <xf numFmtId="0" fontId="1" fillId="0" borderId="2" xfId="15">
      <alignment horizontal="center" vertical="center" wrapText="1"/>
    </xf>
  </cellXfs>
  <cellStyles count="51">
    <cellStyle name="br" xfId="40"/>
    <cellStyle name="col" xfId="39"/>
    <cellStyle name="style0" xfId="41"/>
    <cellStyle name="td" xfId="42"/>
    <cellStyle name="tr" xfId="38"/>
    <cellStyle name="xl21" xfId="43"/>
    <cellStyle name="xl22" xfId="6"/>
    <cellStyle name="xl23" xfId="44"/>
    <cellStyle name="xl24" xfId="2"/>
    <cellStyle name="xl25" xfId="7"/>
    <cellStyle name="xl26" xfId="31"/>
    <cellStyle name="xl27" xfId="8"/>
    <cellStyle name="xl28" xfId="9"/>
    <cellStyle name="xl29" xfId="10"/>
    <cellStyle name="xl30" xfId="11"/>
    <cellStyle name="xl31" xfId="12"/>
    <cellStyle name="xl32" xfId="13"/>
    <cellStyle name="xl33" xfId="45"/>
    <cellStyle name="xl34" xfId="14"/>
    <cellStyle name="xl35" xfId="15"/>
    <cellStyle name="xl36" xfId="16"/>
    <cellStyle name="xl37" xfId="17"/>
    <cellStyle name="xl38" xfId="34"/>
    <cellStyle name="xl39" xfId="18"/>
    <cellStyle name="xl40" xfId="46"/>
    <cellStyle name="xl41" xfId="35"/>
    <cellStyle name="xl42" xfId="1"/>
    <cellStyle name="xl43" xfId="19"/>
    <cellStyle name="xl44" xfId="20"/>
    <cellStyle name="xl45" xfId="21"/>
    <cellStyle name="xl46" xfId="22"/>
    <cellStyle name="xl47" xfId="23"/>
    <cellStyle name="xl48" xfId="24"/>
    <cellStyle name="xl49" xfId="25"/>
    <cellStyle name="xl50" xfId="26"/>
    <cellStyle name="xl51" xfId="27"/>
    <cellStyle name="xl52" xfId="28"/>
    <cellStyle name="xl53" xfId="29"/>
    <cellStyle name="xl54" xfId="37"/>
    <cellStyle name="xl55" xfId="47"/>
    <cellStyle name="xl56" xfId="36"/>
    <cellStyle name="xl57" xfId="3"/>
    <cellStyle name="xl58" xfId="4"/>
    <cellStyle name="xl59" xfId="5"/>
    <cellStyle name="xl60" xfId="48"/>
    <cellStyle name="xl61" xfId="30"/>
    <cellStyle name="xl62" xfId="49"/>
    <cellStyle name="xl63" xfId="50"/>
    <cellStyle name="xl64" xfId="32"/>
    <cellStyle name="xl65" xfId="3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1"/>
  <sheetViews>
    <sheetView showGridLines="0" tabSelected="1" zoomScaleNormal="100" zoomScaleSheetLayoutView="100" workbookViewId="0">
      <pane ySplit="5" topLeftCell="A6" activePane="bottomLeft" state="frozen"/>
      <selection pane="bottomLeft" activeCell="Y12" sqref="Y12"/>
    </sheetView>
  </sheetViews>
  <sheetFormatPr defaultRowHeight="15" outlineLevelRow="2" x14ac:dyDescent="0.25"/>
  <cols>
    <col min="1" max="1" width="40" style="1" customWidth="1"/>
    <col min="2" max="2" width="10.7109375" style="1" hidden="1" customWidth="1"/>
    <col min="3" max="8" width="9.140625" style="1" hidden="1" customWidth="1"/>
    <col min="9" max="9" width="14.7109375" style="8" customWidth="1"/>
    <col min="10" max="16" width="9.140625" style="8" hidden="1"/>
    <col min="17" max="17" width="11.7109375" style="8" customWidth="1"/>
    <col min="18" max="18" width="13" style="8" customWidth="1"/>
    <col min="19" max="21" width="9.140625" style="8" hidden="1"/>
    <col min="22" max="22" width="61.5703125" style="8" customWidth="1"/>
    <col min="23" max="23" width="9.140625" style="1" hidden="1"/>
    <col min="24" max="24" width="9.140625" style="1" customWidth="1"/>
    <col min="25" max="16384" width="9.140625" style="1"/>
  </cols>
  <sheetData>
    <row r="1" spans="1:24" ht="33.75" customHeight="1" x14ac:dyDescent="0.25">
      <c r="A1" s="24" t="s">
        <v>59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"/>
    </row>
    <row r="2" spans="1:24" ht="15.75" customHeight="1" x14ac:dyDescent="0.25">
      <c r="A2" s="26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"/>
    </row>
    <row r="3" spans="1:24" ht="12.75" customHeight="1" x14ac:dyDescent="0.25">
      <c r="A3" s="28" t="s">
        <v>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"/>
    </row>
    <row r="4" spans="1:24" ht="26.25" customHeight="1" x14ac:dyDescent="0.25">
      <c r="A4" s="54" t="s">
        <v>60</v>
      </c>
      <c r="B4" s="52" t="s">
        <v>1</v>
      </c>
      <c r="C4" s="62" t="s">
        <v>2</v>
      </c>
      <c r="D4" s="64" t="s">
        <v>2</v>
      </c>
      <c r="E4" s="66" t="s">
        <v>2</v>
      </c>
      <c r="F4" s="34" t="s">
        <v>2</v>
      </c>
      <c r="G4" s="36" t="s">
        <v>2</v>
      </c>
      <c r="H4" s="38" t="s">
        <v>2</v>
      </c>
      <c r="I4" s="60" t="s">
        <v>61</v>
      </c>
      <c r="J4" s="58" t="s">
        <v>2</v>
      </c>
      <c r="K4" s="48" t="s">
        <v>2</v>
      </c>
      <c r="L4" s="50" t="s">
        <v>2</v>
      </c>
      <c r="M4" s="20" t="s">
        <v>2</v>
      </c>
      <c r="N4" s="22" t="s">
        <v>2</v>
      </c>
      <c r="O4" s="30" t="s">
        <v>2</v>
      </c>
      <c r="P4" s="32" t="s">
        <v>2</v>
      </c>
      <c r="Q4" s="18" t="s">
        <v>62</v>
      </c>
      <c r="R4" s="56" t="s">
        <v>63</v>
      </c>
      <c r="S4" s="9"/>
      <c r="T4" s="46"/>
      <c r="U4" s="46"/>
      <c r="V4" s="46" t="s">
        <v>64</v>
      </c>
      <c r="W4" s="44" t="s">
        <v>2</v>
      </c>
      <c r="X4" s="2"/>
    </row>
    <row r="5" spans="1:24" x14ac:dyDescent="0.25">
      <c r="A5" s="55"/>
      <c r="B5" s="53"/>
      <c r="C5" s="63"/>
      <c r="D5" s="65"/>
      <c r="E5" s="67"/>
      <c r="F5" s="35"/>
      <c r="G5" s="37"/>
      <c r="H5" s="39"/>
      <c r="I5" s="61"/>
      <c r="J5" s="59"/>
      <c r="K5" s="49"/>
      <c r="L5" s="51"/>
      <c r="M5" s="21"/>
      <c r="N5" s="23"/>
      <c r="O5" s="31"/>
      <c r="P5" s="33"/>
      <c r="Q5" s="19"/>
      <c r="R5" s="57"/>
      <c r="S5" s="9"/>
      <c r="T5" s="47"/>
      <c r="U5" s="47"/>
      <c r="V5" s="47"/>
      <c r="W5" s="45"/>
      <c r="X5" s="2"/>
    </row>
    <row r="6" spans="1:24" ht="51" x14ac:dyDescent="0.25">
      <c r="A6" s="10" t="s">
        <v>3</v>
      </c>
      <c r="B6" s="11" t="s">
        <v>4</v>
      </c>
      <c r="C6" s="11"/>
      <c r="D6" s="11"/>
      <c r="E6" s="11"/>
      <c r="F6" s="11"/>
      <c r="G6" s="11"/>
      <c r="H6" s="6">
        <v>0</v>
      </c>
      <c r="I6" s="6">
        <v>14201322.890000001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f>Q7+Q10+Q14</f>
        <v>1720570.51</v>
      </c>
      <c r="R6" s="12">
        <f>SUM(I6:Q6)</f>
        <v>15921893.4</v>
      </c>
      <c r="S6" s="6"/>
      <c r="T6" s="6"/>
      <c r="U6" s="6"/>
      <c r="V6" s="6"/>
      <c r="W6" s="3">
        <v>0</v>
      </c>
      <c r="X6" s="2"/>
    </row>
    <row r="7" spans="1:24" ht="38.25" outlineLevel="1" x14ac:dyDescent="0.25">
      <c r="A7" s="10" t="s">
        <v>5</v>
      </c>
      <c r="B7" s="11" t="s">
        <v>6</v>
      </c>
      <c r="C7" s="11"/>
      <c r="D7" s="11"/>
      <c r="E7" s="11"/>
      <c r="F7" s="11"/>
      <c r="G7" s="11"/>
      <c r="H7" s="6">
        <v>0</v>
      </c>
      <c r="I7" s="6">
        <v>5616943.7199999997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f>Q8+Q9</f>
        <v>-200000</v>
      </c>
      <c r="R7" s="6">
        <f>I7+Q7</f>
        <v>5416943.7199999997</v>
      </c>
      <c r="S7" s="6"/>
      <c r="T7" s="6"/>
      <c r="U7" s="6"/>
      <c r="V7" s="6"/>
      <c r="W7" s="3">
        <v>0</v>
      </c>
      <c r="X7" s="2"/>
    </row>
    <row r="8" spans="1:24" ht="38.25" outlineLevel="2" x14ac:dyDescent="0.25">
      <c r="A8" s="10" t="s">
        <v>7</v>
      </c>
      <c r="B8" s="11" t="s">
        <v>8</v>
      </c>
      <c r="C8" s="11"/>
      <c r="D8" s="11"/>
      <c r="E8" s="11"/>
      <c r="F8" s="11"/>
      <c r="G8" s="11"/>
      <c r="H8" s="6">
        <v>0</v>
      </c>
      <c r="I8" s="6">
        <v>1624111.69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500000</v>
      </c>
      <c r="R8" s="6">
        <f>I8+Q8</f>
        <v>2124111.69</v>
      </c>
      <c r="S8" s="6"/>
      <c r="T8" s="6"/>
      <c r="U8" s="6"/>
      <c r="V8" s="13" t="s">
        <v>51</v>
      </c>
      <c r="W8" s="3">
        <v>0</v>
      </c>
      <c r="X8" s="2"/>
    </row>
    <row r="9" spans="1:24" ht="38.25" outlineLevel="2" x14ac:dyDescent="0.25">
      <c r="A9" s="10" t="s">
        <v>9</v>
      </c>
      <c r="B9" s="11" t="s">
        <v>10</v>
      </c>
      <c r="C9" s="11"/>
      <c r="D9" s="11"/>
      <c r="E9" s="11"/>
      <c r="F9" s="11"/>
      <c r="G9" s="11"/>
      <c r="H9" s="6">
        <v>0</v>
      </c>
      <c r="I9" s="6">
        <v>2663888.7999999998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-700000</v>
      </c>
      <c r="R9" s="6">
        <f>I9+Q9</f>
        <v>1963888.7999999998</v>
      </c>
      <c r="S9" s="6"/>
      <c r="T9" s="6"/>
      <c r="U9" s="6"/>
      <c r="V9" s="13" t="s">
        <v>50</v>
      </c>
      <c r="W9" s="3">
        <v>0</v>
      </c>
      <c r="X9" s="2"/>
    </row>
    <row r="10" spans="1:24" ht="38.25" outlineLevel="1" x14ac:dyDescent="0.25">
      <c r="A10" s="10" t="s">
        <v>11</v>
      </c>
      <c r="B10" s="11" t="s">
        <v>12</v>
      </c>
      <c r="C10" s="11"/>
      <c r="D10" s="11"/>
      <c r="E10" s="11"/>
      <c r="F10" s="11"/>
      <c r="G10" s="11"/>
      <c r="H10" s="6">
        <v>0</v>
      </c>
      <c r="I10" s="6">
        <v>4152421.32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f>Q11+Q12+Q13</f>
        <v>1915570.51</v>
      </c>
      <c r="R10" s="6">
        <f>Q10+I10</f>
        <v>6067991.8300000001</v>
      </c>
      <c r="S10" s="6"/>
      <c r="T10" s="6"/>
      <c r="U10" s="6"/>
      <c r="V10" s="6"/>
      <c r="W10" s="3">
        <v>0</v>
      </c>
      <c r="X10" s="2"/>
    </row>
    <row r="11" spans="1:24" ht="38.25" outlineLevel="2" x14ac:dyDescent="0.25">
      <c r="A11" s="10" t="s">
        <v>13</v>
      </c>
      <c r="B11" s="11" t="s">
        <v>14</v>
      </c>
      <c r="C11" s="11"/>
      <c r="D11" s="11"/>
      <c r="E11" s="11"/>
      <c r="F11" s="11"/>
      <c r="G11" s="11"/>
      <c r="H11" s="6">
        <v>0</v>
      </c>
      <c r="I11" s="6">
        <v>66077.58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441505.81</v>
      </c>
      <c r="R11" s="6">
        <f>I11+Q11</f>
        <v>507583.39</v>
      </c>
      <c r="S11" s="6"/>
      <c r="T11" s="6"/>
      <c r="U11" s="6"/>
      <c r="V11" s="14" t="s">
        <v>66</v>
      </c>
      <c r="W11" s="3">
        <v>0</v>
      </c>
      <c r="X11" s="2"/>
    </row>
    <row r="12" spans="1:24" ht="76.5" outlineLevel="2" x14ac:dyDescent="0.25">
      <c r="A12" s="10" t="s">
        <v>15</v>
      </c>
      <c r="B12" s="11" t="s">
        <v>16</v>
      </c>
      <c r="C12" s="11"/>
      <c r="D12" s="11"/>
      <c r="E12" s="11"/>
      <c r="F12" s="11"/>
      <c r="G12" s="11"/>
      <c r="H12" s="6">
        <v>0</v>
      </c>
      <c r="I12" s="6">
        <v>1536700.29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872147.16</v>
      </c>
      <c r="R12" s="6">
        <f>I12+Q12</f>
        <v>2408847.4500000002</v>
      </c>
      <c r="S12" s="6"/>
      <c r="T12" s="6"/>
      <c r="U12" s="6"/>
      <c r="V12" s="14" t="s">
        <v>67</v>
      </c>
      <c r="W12" s="3">
        <v>0</v>
      </c>
      <c r="X12" s="2"/>
    </row>
    <row r="13" spans="1:24" ht="114.75" outlineLevel="2" x14ac:dyDescent="0.25">
      <c r="A13" s="10" t="s">
        <v>49</v>
      </c>
      <c r="B13" s="11" t="s">
        <v>17</v>
      </c>
      <c r="C13" s="11"/>
      <c r="D13" s="11"/>
      <c r="E13" s="11"/>
      <c r="F13" s="11"/>
      <c r="G13" s="11"/>
      <c r="H13" s="6">
        <v>0</v>
      </c>
      <c r="I13" s="6">
        <v>850755.64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601917.54</v>
      </c>
      <c r="R13" s="6">
        <f>I13+Q13</f>
        <v>1452673.1800000002</v>
      </c>
      <c r="S13" s="6"/>
      <c r="T13" s="6"/>
      <c r="U13" s="6"/>
      <c r="V13" s="14" t="s">
        <v>65</v>
      </c>
      <c r="W13" s="3">
        <v>0</v>
      </c>
      <c r="X13" s="2"/>
    </row>
    <row r="14" spans="1:24" ht="51" outlineLevel="1" x14ac:dyDescent="0.25">
      <c r="A14" s="10" t="s">
        <v>18</v>
      </c>
      <c r="B14" s="11" t="s">
        <v>19</v>
      </c>
      <c r="C14" s="11"/>
      <c r="D14" s="11"/>
      <c r="E14" s="11"/>
      <c r="F14" s="11"/>
      <c r="G14" s="11"/>
      <c r="H14" s="6">
        <v>0</v>
      </c>
      <c r="I14" s="6">
        <v>157000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f>Q15</f>
        <v>5000</v>
      </c>
      <c r="R14" s="6">
        <f t="shared" ref="R14:R21" si="0">I14+Q14</f>
        <v>162000</v>
      </c>
      <c r="S14" s="6"/>
      <c r="T14" s="6"/>
      <c r="U14" s="6"/>
      <c r="V14" s="6"/>
      <c r="W14" s="3">
        <v>0</v>
      </c>
      <c r="X14" s="2"/>
    </row>
    <row r="15" spans="1:24" ht="38.25" outlineLevel="2" x14ac:dyDescent="0.25">
      <c r="A15" s="10" t="s">
        <v>20</v>
      </c>
      <c r="B15" s="11" t="s">
        <v>21</v>
      </c>
      <c r="C15" s="11"/>
      <c r="D15" s="11"/>
      <c r="E15" s="11"/>
      <c r="F15" s="11"/>
      <c r="G15" s="11"/>
      <c r="H15" s="6">
        <v>0</v>
      </c>
      <c r="I15" s="6">
        <v>157000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5000</v>
      </c>
      <c r="R15" s="6">
        <f t="shared" si="0"/>
        <v>162000</v>
      </c>
      <c r="S15" s="6"/>
      <c r="T15" s="6"/>
      <c r="U15" s="6"/>
      <c r="V15" s="13" t="s">
        <v>52</v>
      </c>
      <c r="W15" s="3">
        <v>0</v>
      </c>
      <c r="X15" s="2"/>
    </row>
    <row r="16" spans="1:24" ht="51" x14ac:dyDescent="0.25">
      <c r="A16" s="10" t="s">
        <v>22</v>
      </c>
      <c r="B16" s="11" t="s">
        <v>23</v>
      </c>
      <c r="C16" s="11"/>
      <c r="D16" s="11"/>
      <c r="E16" s="11"/>
      <c r="F16" s="11"/>
      <c r="G16" s="11"/>
      <c r="H16" s="6">
        <v>0</v>
      </c>
      <c r="I16" s="6">
        <v>235731.16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f>Q17</f>
        <v>-50000</v>
      </c>
      <c r="R16" s="6">
        <f t="shared" si="0"/>
        <v>185731.16</v>
      </c>
      <c r="S16" s="6"/>
      <c r="T16" s="6"/>
      <c r="U16" s="6"/>
      <c r="V16" s="6"/>
      <c r="W16" s="3">
        <v>0</v>
      </c>
      <c r="X16" s="2"/>
    </row>
    <row r="17" spans="1:24" ht="25.5" outlineLevel="1" x14ac:dyDescent="0.25">
      <c r="A17" s="10" t="s">
        <v>24</v>
      </c>
      <c r="B17" s="11" t="s">
        <v>25</v>
      </c>
      <c r="C17" s="11"/>
      <c r="D17" s="11"/>
      <c r="E17" s="11"/>
      <c r="F17" s="11"/>
      <c r="G17" s="11"/>
      <c r="H17" s="6">
        <v>0</v>
      </c>
      <c r="I17" s="6">
        <v>137000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f>Q18</f>
        <v>-50000</v>
      </c>
      <c r="R17" s="6">
        <f t="shared" si="0"/>
        <v>87000</v>
      </c>
      <c r="S17" s="6"/>
      <c r="T17" s="6"/>
      <c r="U17" s="6"/>
      <c r="V17" s="6"/>
      <c r="W17" s="3">
        <v>0</v>
      </c>
      <c r="X17" s="2"/>
    </row>
    <row r="18" spans="1:24" ht="89.25" outlineLevel="2" x14ac:dyDescent="0.25">
      <c r="A18" s="10" t="s">
        <v>26</v>
      </c>
      <c r="B18" s="11" t="s">
        <v>27</v>
      </c>
      <c r="C18" s="11"/>
      <c r="D18" s="11"/>
      <c r="E18" s="11"/>
      <c r="F18" s="11"/>
      <c r="G18" s="11"/>
      <c r="H18" s="6">
        <v>0</v>
      </c>
      <c r="I18" s="6">
        <v>52000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-50000</v>
      </c>
      <c r="R18" s="6">
        <f t="shared" si="0"/>
        <v>2000</v>
      </c>
      <c r="S18" s="6"/>
      <c r="T18" s="6"/>
      <c r="U18" s="6"/>
      <c r="V18" s="13" t="s">
        <v>58</v>
      </c>
      <c r="W18" s="3">
        <v>0</v>
      </c>
      <c r="X18" s="2"/>
    </row>
    <row r="19" spans="1:24" ht="51" x14ac:dyDescent="0.25">
      <c r="A19" s="10" t="s">
        <v>28</v>
      </c>
      <c r="B19" s="11" t="s">
        <v>29</v>
      </c>
      <c r="C19" s="11"/>
      <c r="D19" s="11"/>
      <c r="E19" s="11"/>
      <c r="F19" s="11"/>
      <c r="G19" s="11"/>
      <c r="H19" s="6">
        <v>0</v>
      </c>
      <c r="I19" s="6">
        <v>1247968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f>Q20</f>
        <v>50000</v>
      </c>
      <c r="R19" s="6">
        <f t="shared" si="0"/>
        <v>1297968</v>
      </c>
      <c r="S19" s="6"/>
      <c r="T19" s="6"/>
      <c r="U19" s="6"/>
      <c r="V19" s="6"/>
      <c r="W19" s="3">
        <v>0</v>
      </c>
      <c r="X19" s="2"/>
    </row>
    <row r="20" spans="1:24" s="8" customFormat="1" ht="38.25" outlineLevel="1" x14ac:dyDescent="0.25">
      <c r="A20" s="10" t="s">
        <v>30</v>
      </c>
      <c r="B20" s="11" t="s">
        <v>31</v>
      </c>
      <c r="C20" s="11"/>
      <c r="D20" s="11"/>
      <c r="E20" s="11"/>
      <c r="F20" s="11"/>
      <c r="G20" s="11"/>
      <c r="H20" s="6">
        <v>0</v>
      </c>
      <c r="I20" s="6">
        <v>394800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50000</v>
      </c>
      <c r="R20" s="6">
        <f t="shared" si="0"/>
        <v>444800</v>
      </c>
      <c r="S20" s="6"/>
      <c r="T20" s="6"/>
      <c r="U20" s="6"/>
      <c r="V20" s="6"/>
      <c r="W20" s="6">
        <v>0</v>
      </c>
      <c r="X20" s="5"/>
    </row>
    <row r="21" spans="1:24" s="8" customFormat="1" ht="38.25" outlineLevel="2" x14ac:dyDescent="0.25">
      <c r="A21" s="10" t="s">
        <v>32</v>
      </c>
      <c r="B21" s="11" t="s">
        <v>33</v>
      </c>
      <c r="C21" s="11"/>
      <c r="D21" s="11"/>
      <c r="E21" s="11"/>
      <c r="F21" s="11"/>
      <c r="G21" s="11"/>
      <c r="H21" s="6">
        <v>0</v>
      </c>
      <c r="I21" s="6">
        <v>350000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50000</v>
      </c>
      <c r="R21" s="6">
        <f t="shared" si="0"/>
        <v>400000</v>
      </c>
      <c r="S21" s="6"/>
      <c r="T21" s="6"/>
      <c r="U21" s="6"/>
      <c r="V21" s="13" t="s">
        <v>57</v>
      </c>
      <c r="W21" s="6">
        <v>0</v>
      </c>
      <c r="X21" s="5"/>
    </row>
    <row r="22" spans="1:24" ht="38.25" x14ac:dyDescent="0.25">
      <c r="A22" s="15" t="s">
        <v>34</v>
      </c>
      <c r="B22" s="16" t="s">
        <v>35</v>
      </c>
      <c r="C22" s="16"/>
      <c r="D22" s="16"/>
      <c r="E22" s="16"/>
      <c r="F22" s="16"/>
      <c r="G22" s="16"/>
      <c r="H22" s="17">
        <v>0</v>
      </c>
      <c r="I22" s="17">
        <v>431128.16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f>Q23+Q27</f>
        <v>-81208.160000000003</v>
      </c>
      <c r="R22" s="17">
        <f>R23+R27</f>
        <v>349920</v>
      </c>
      <c r="S22" s="17"/>
      <c r="T22" s="17"/>
      <c r="U22" s="17"/>
      <c r="V22" s="17"/>
      <c r="W22" s="3">
        <v>0</v>
      </c>
      <c r="X22" s="2"/>
    </row>
    <row r="23" spans="1:24" ht="25.5" outlineLevel="1" x14ac:dyDescent="0.25">
      <c r="A23" s="10" t="s">
        <v>36</v>
      </c>
      <c r="B23" s="11" t="s">
        <v>37</v>
      </c>
      <c r="C23" s="11"/>
      <c r="D23" s="11"/>
      <c r="E23" s="11"/>
      <c r="F23" s="11"/>
      <c r="G23" s="11"/>
      <c r="H23" s="6">
        <v>0</v>
      </c>
      <c r="I23" s="6">
        <v>289920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f>Q24+Q25+Q26</f>
        <v>60000</v>
      </c>
      <c r="R23" s="6">
        <f>R24+R25+R26</f>
        <v>349920</v>
      </c>
      <c r="S23" s="6"/>
      <c r="T23" s="6"/>
      <c r="U23" s="6"/>
      <c r="V23" s="6"/>
      <c r="W23" s="3">
        <v>0</v>
      </c>
      <c r="X23" s="2"/>
    </row>
    <row r="24" spans="1:24" ht="38.25" outlineLevel="2" x14ac:dyDescent="0.25">
      <c r="A24" s="10" t="s">
        <v>38</v>
      </c>
      <c r="B24" s="11" t="s">
        <v>39</v>
      </c>
      <c r="C24" s="11"/>
      <c r="D24" s="11"/>
      <c r="E24" s="11"/>
      <c r="F24" s="11"/>
      <c r="G24" s="11"/>
      <c r="H24" s="6">
        <v>0</v>
      </c>
      <c r="I24" s="6">
        <v>212120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-4000</v>
      </c>
      <c r="R24" s="6">
        <f>I24+Q24</f>
        <v>208120</v>
      </c>
      <c r="S24" s="6"/>
      <c r="T24" s="6"/>
      <c r="U24" s="6"/>
      <c r="V24" s="13" t="s">
        <v>53</v>
      </c>
      <c r="W24" s="3">
        <v>0</v>
      </c>
      <c r="X24" s="2"/>
    </row>
    <row r="25" spans="1:24" ht="25.5" outlineLevel="2" x14ac:dyDescent="0.25">
      <c r="A25" s="10" t="s">
        <v>40</v>
      </c>
      <c r="B25" s="11" t="s">
        <v>41</v>
      </c>
      <c r="C25" s="11"/>
      <c r="D25" s="11"/>
      <c r="E25" s="11"/>
      <c r="F25" s="11"/>
      <c r="G25" s="11"/>
      <c r="H25" s="6">
        <v>0</v>
      </c>
      <c r="I25" s="6">
        <v>8000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-7400</v>
      </c>
      <c r="R25" s="6">
        <f>I25+Q25</f>
        <v>600</v>
      </c>
      <c r="S25" s="6"/>
      <c r="T25" s="6"/>
      <c r="U25" s="6"/>
      <c r="V25" s="13" t="s">
        <v>54</v>
      </c>
      <c r="W25" s="3">
        <v>0</v>
      </c>
      <c r="X25" s="2"/>
    </row>
    <row r="26" spans="1:24" ht="54" customHeight="1" outlineLevel="2" x14ac:dyDescent="0.25">
      <c r="A26" s="10" t="s">
        <v>42</v>
      </c>
      <c r="B26" s="11" t="s">
        <v>43</v>
      </c>
      <c r="C26" s="11"/>
      <c r="D26" s="11"/>
      <c r="E26" s="11"/>
      <c r="F26" s="11"/>
      <c r="G26" s="11"/>
      <c r="H26" s="6">
        <v>0</v>
      </c>
      <c r="I26" s="6">
        <v>69800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71400</v>
      </c>
      <c r="R26" s="6">
        <f>I26+Q26</f>
        <v>141200</v>
      </c>
      <c r="S26" s="6"/>
      <c r="T26" s="6"/>
      <c r="U26" s="6"/>
      <c r="V26" s="13" t="s">
        <v>55</v>
      </c>
      <c r="W26" s="3">
        <v>0</v>
      </c>
      <c r="X26" s="2"/>
    </row>
    <row r="27" spans="1:24" ht="25.5" outlineLevel="1" x14ac:dyDescent="0.25">
      <c r="A27" s="10" t="s">
        <v>44</v>
      </c>
      <c r="B27" s="11" t="s">
        <v>45</v>
      </c>
      <c r="C27" s="11"/>
      <c r="D27" s="11"/>
      <c r="E27" s="11"/>
      <c r="F27" s="11"/>
      <c r="G27" s="11"/>
      <c r="H27" s="6">
        <v>0</v>
      </c>
      <c r="I27" s="6">
        <v>141208.16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f>Q28</f>
        <v>-141208.16</v>
      </c>
      <c r="R27" s="6">
        <f>R28</f>
        <v>0</v>
      </c>
      <c r="S27" s="6"/>
      <c r="T27" s="6"/>
      <c r="U27" s="6"/>
      <c r="V27" s="6"/>
      <c r="W27" s="3">
        <v>0</v>
      </c>
      <c r="X27" s="2"/>
    </row>
    <row r="28" spans="1:24" ht="76.5" outlineLevel="2" x14ac:dyDescent="0.25">
      <c r="A28" s="10" t="s">
        <v>46</v>
      </c>
      <c r="B28" s="11" t="s">
        <v>47</v>
      </c>
      <c r="C28" s="11"/>
      <c r="D28" s="11"/>
      <c r="E28" s="11"/>
      <c r="F28" s="11"/>
      <c r="G28" s="11"/>
      <c r="H28" s="6">
        <v>0</v>
      </c>
      <c r="I28" s="6">
        <v>141208.16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-141208.16</v>
      </c>
      <c r="R28" s="6">
        <f>I28+Q28</f>
        <v>0</v>
      </c>
      <c r="S28" s="6"/>
      <c r="T28" s="6"/>
      <c r="U28" s="6"/>
      <c r="V28" s="13" t="s">
        <v>56</v>
      </c>
      <c r="W28" s="3">
        <v>0</v>
      </c>
      <c r="X28" s="2"/>
    </row>
    <row r="29" spans="1:24" ht="12.75" customHeight="1" x14ac:dyDescent="0.25">
      <c r="A29" s="42" t="s">
        <v>48</v>
      </c>
      <c r="B29" s="43"/>
      <c r="C29" s="43"/>
      <c r="D29" s="43"/>
      <c r="E29" s="43"/>
      <c r="F29" s="43"/>
      <c r="G29" s="43"/>
      <c r="H29" s="7">
        <v>0</v>
      </c>
      <c r="I29" s="7">
        <f>I6+I16+I19+I22</f>
        <v>16116150.210000001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f>Q6+Q16+Q19+Q22</f>
        <v>1639362.35</v>
      </c>
      <c r="R29" s="7">
        <f>R6+R16+R19+R22</f>
        <v>17755512.560000002</v>
      </c>
      <c r="S29" s="7"/>
      <c r="T29" s="7"/>
      <c r="U29" s="7"/>
      <c r="V29" s="7"/>
      <c r="W29" s="4">
        <v>0</v>
      </c>
      <c r="X29" s="2"/>
    </row>
    <row r="30" spans="1:24" ht="12.75" customHeight="1" x14ac:dyDescent="0.25">
      <c r="A30" s="2"/>
      <c r="B30" s="2"/>
      <c r="C30" s="2"/>
      <c r="D30" s="2"/>
      <c r="E30" s="2"/>
      <c r="F30" s="2"/>
      <c r="G30" s="2"/>
      <c r="H30" s="2"/>
      <c r="I30" s="5"/>
      <c r="J30" s="5"/>
      <c r="K30" s="5"/>
      <c r="L30" s="5"/>
      <c r="M30" s="5"/>
      <c r="N30" s="5"/>
      <c r="O30" s="5"/>
      <c r="P30" s="5"/>
      <c r="Q30" s="5"/>
      <c r="R30" s="5"/>
      <c r="S30" s="5" t="s">
        <v>2</v>
      </c>
      <c r="T30" s="5"/>
      <c r="U30" s="5"/>
      <c r="V30" s="5"/>
      <c r="W30" s="2"/>
      <c r="X30" s="2"/>
    </row>
    <row r="31" spans="1:24" x14ac:dyDescent="0.25">
      <c r="A31" s="40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2"/>
    </row>
  </sheetData>
  <mergeCells count="27">
    <mergeCell ref="A31:W31"/>
    <mergeCell ref="A29:G29"/>
    <mergeCell ref="W4:W5"/>
    <mergeCell ref="V4:V5"/>
    <mergeCell ref="K4:K5"/>
    <mergeCell ref="L4:L5"/>
    <mergeCell ref="B4:B5"/>
    <mergeCell ref="A4:A5"/>
    <mergeCell ref="R4:R5"/>
    <mergeCell ref="T4:T5"/>
    <mergeCell ref="U4:U5"/>
    <mergeCell ref="J4:J5"/>
    <mergeCell ref="I4:I5"/>
    <mergeCell ref="C4:C5"/>
    <mergeCell ref="D4:D5"/>
    <mergeCell ref="E4:E5"/>
    <mergeCell ref="Q4:Q5"/>
    <mergeCell ref="M4:M5"/>
    <mergeCell ref="N4:N5"/>
    <mergeCell ref="A1:W1"/>
    <mergeCell ref="A2:W2"/>
    <mergeCell ref="A3:W3"/>
    <mergeCell ref="O4:O5"/>
    <mergeCell ref="P4:P5"/>
    <mergeCell ref="F4:F5"/>
    <mergeCell ref="G4:G5"/>
    <mergeCell ref="H4:H5"/>
  </mergeCells>
  <pageMargins left="0.59055118110236227" right="0.59055118110236227" top="0.19685039370078741" bottom="0.19685039370078741" header="0.39370078740157483" footer="0.39370078740157483"/>
  <pageSetup paperSize="9" scale="89" fitToHeight="20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0&lt;/string&gt;&#10;    &lt;string&gt;31.08.2020&lt;/string&gt;&#10;  &lt;/DateInfo&gt;&#10;  &lt;Code&gt;AD8504960B764654B5998DDA387EDE&lt;/Code&gt;&#10;  &lt;ObjectCode&gt;SQUERY_ANAL_ISP_BUDG&lt;/ObjectCode&gt;&#10;  &lt;DocName&gt;Аналитический отчет по исполнению бюджета с произвольной группировкой&lt;/DocName&gt;&#10;  &lt;VariantName&gt;лариса аналитический&lt;/VariantName&gt;&#10;  &lt;VariantLink&gt;244701453&lt;/VariantLink&gt;&#10;  &lt;SvodReportLink xsi:nil=&quot;true&quot; /&gt;&#10;  &lt;ReportLink&gt;328165&lt;/ReportLink&gt;&#10;  &lt;Note&gt;01.01.2020 - 31.08.2020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B6F486ED-5EAE-42B4-A186-2EC7698BC93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без учета счетов бюджета</vt:lpstr>
      <vt:lpstr>'без учета счетов бюджета'!Заголовки_для_печати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FO_7</dc:creator>
  <cp:lastModifiedBy>FO_7</cp:lastModifiedBy>
  <cp:lastPrinted>2020-09-23T05:20:49Z</cp:lastPrinted>
  <dcterms:created xsi:type="dcterms:W3CDTF">2020-09-17T07:20:00Z</dcterms:created>
  <dcterms:modified xsi:type="dcterms:W3CDTF">2020-09-23T05:23:50Z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Аналитический отчет по исполнению бюджета с произвольной группировкой</vt:lpwstr>
  </property>
  <property fmtid="{D5CDD505-2E9C-101B-9397-08002B2CF9AE}" pid="3" name="Версия клиента">
    <vt:lpwstr>20.1.23.6190 (.NET 4.0)</vt:lpwstr>
  </property>
  <property fmtid="{D5CDD505-2E9C-101B-9397-08002B2CF9AE}" pid="4" name="Версия базы">
    <vt:lpwstr>20.1.1823.10944150</vt:lpwstr>
  </property>
  <property fmtid="{D5CDD505-2E9C-101B-9397-08002B2CF9AE}" pid="5" name="Тип сервера">
    <vt:lpwstr>MSSQL</vt:lpwstr>
  </property>
  <property fmtid="{D5CDD505-2E9C-101B-9397-08002B2CF9AE}" pid="6" name="Сервер">
    <vt:lpwstr>192.168.1.250</vt:lpwstr>
  </property>
  <property fmtid="{D5CDD505-2E9C-101B-9397-08002B2CF9AE}" pid="7" name="База">
    <vt:lpwstr>budget2020</vt:lpwstr>
  </property>
  <property fmtid="{D5CDD505-2E9C-101B-9397-08002B2CF9AE}" pid="8" name="Пользователь">
    <vt:lpwstr>лариса_ромашова</vt:lpwstr>
  </property>
  <property fmtid="{D5CDD505-2E9C-101B-9397-08002B2CF9AE}" pid="9" name="Шаблон">
    <vt:lpwstr>sqr_info_isp_budg_2019.xlt</vt:lpwstr>
  </property>
  <property fmtid="{D5CDD505-2E9C-101B-9397-08002B2CF9AE}" pid="10" name="Имя варианта">
    <vt:lpwstr>лариса аналитический</vt:lpwstr>
  </property>
  <property fmtid="{D5CDD505-2E9C-101B-9397-08002B2CF9AE}" pid="11" name="Код отчета">
    <vt:lpwstr>AD8504960B764654B5998DDA387EDE</vt:lpwstr>
  </property>
  <property fmtid="{D5CDD505-2E9C-101B-9397-08002B2CF9AE}" pid="12" name="Локальная база">
    <vt:lpwstr>не используется</vt:lpwstr>
  </property>
</Properties>
</file>